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3" r:id="rId1"/>
    <sheet name="Sheet2" sheetId="2" r:id="rId2"/>
  </sheets>
  <definedNames>
    <definedName name="_xlnm._FilterDatabase" localSheetId="0" hidden="1">'Sheet1 (2)'!$A$3:$I$28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<sst xmlns="http://schemas.openxmlformats.org/spreadsheetml/2006/main" count="55" uniqueCount="38">
  <si>
    <t>辰溪县2025年帮扶对象发展产业奖补项目奖补资金汇总表</t>
  </si>
  <si>
    <t>序号</t>
  </si>
  <si>
    <t>乡镇</t>
  </si>
  <si>
    <t>帮扶对象</t>
  </si>
  <si>
    <t>总
户数</t>
  </si>
  <si>
    <t>总
奖补资金
（元）</t>
  </si>
  <si>
    <t>备注</t>
  </si>
  <si>
    <t>监测户数</t>
  </si>
  <si>
    <t>奖补资金
（元）</t>
  </si>
  <si>
    <t>脱贫户数</t>
  </si>
  <si>
    <t>安坪</t>
  </si>
  <si>
    <t>辰阳</t>
  </si>
  <si>
    <t>船溪</t>
  </si>
  <si>
    <t>大水田</t>
  </si>
  <si>
    <t>后塘</t>
  </si>
  <si>
    <t>黄溪口</t>
  </si>
  <si>
    <t>火马冲</t>
  </si>
  <si>
    <t>锦滨</t>
  </si>
  <si>
    <t>龙泉岩</t>
  </si>
  <si>
    <t>龙头庵</t>
  </si>
  <si>
    <t>罗子山</t>
  </si>
  <si>
    <t>桥头溪</t>
  </si>
  <si>
    <t>上蒲溪</t>
  </si>
  <si>
    <t>柿溪</t>
  </si>
  <si>
    <t>苏木溪</t>
  </si>
  <si>
    <t>谭家场</t>
  </si>
  <si>
    <t>潭湾</t>
  </si>
  <si>
    <t>田湾</t>
  </si>
  <si>
    <t>仙人湾</t>
  </si>
  <si>
    <t>小龙门</t>
  </si>
  <si>
    <t>孝坪</t>
  </si>
  <si>
    <t>修溪</t>
  </si>
  <si>
    <t>长田湾</t>
  </si>
  <si>
    <t>合计</t>
  </si>
  <si>
    <t>填报人：                                        审核人：                                    主要领导签字：</t>
  </si>
  <si>
    <t>一般户数</t>
  </si>
  <si>
    <t>监测户3000元/户，
脱贫户、一般户2000元/户</t>
  </si>
  <si>
    <t>填报人：                                                                审核人：                                                                    主要领导签字：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</si>
</sst>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SimSun"/>
      <charset val="134"/>
    </font>
    <font>
      <b/>
      <sz val="11"/>
      <name val="宋体"/>
      <charset val="20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C35" sqref="C35"/>
    </sheetView>
  </sheetViews>
  <sheetFormatPr defaultColWidth="12.8833333333333" defaultRowHeight="13.5"/>
  <cols>
    <col min="1" max="1" width="5.75833333333333" style="14" customWidth="1"/>
    <col min="2" max="2" width="9.38333333333333" style="14" customWidth="1"/>
    <col min="3" max="3" width="11.6333333333333" style="14" customWidth="1"/>
    <col min="4" max="4" width="10.3833333333333" style="14" customWidth="1"/>
    <col min="5" max="5" width="9.63333333333333" style="14" customWidth="1"/>
    <col min="6" max="6" width="10.1333333333333" style="14" customWidth="1"/>
    <col min="7" max="7" width="10.2583333333333" style="14" customWidth="1"/>
    <col min="8" max="8" width="10.75" style="14" customWidth="1"/>
    <col min="9" max="9" width="8.88333333333333" style="14" customWidth="1"/>
    <col min="10" max="16382" width="12.8833333333333" style="14" customWidth="1"/>
    <col min="16383" max="16384" width="12.8833333333333" style="14"/>
  </cols>
  <sheetData>
    <row r="1" ht="4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10">
      <c r="A2" s="3" t="s">
        <v>1</v>
      </c>
      <c r="B2" s="4" t="s">
        <v>2</v>
      </c>
      <c r="C2" s="5" t="s">
        <v>3</v>
      </c>
      <c r="D2" s="6"/>
      <c r="E2" s="6"/>
      <c r="F2" s="6"/>
      <c r="G2" s="4" t="s">
        <v>4</v>
      </c>
      <c r="H2" s="4" t="s">
        <v>5</v>
      </c>
      <c r="I2" s="4" t="s">
        <v>6</v>
      </c>
    </row>
    <row r="3" ht="51" customHeight="1" spans="1:10">
      <c r="A3" s="3"/>
      <c r="B3" s="8"/>
      <c r="C3" s="4" t="s">
        <v>7</v>
      </c>
      <c r="D3" s="4" t="s">
        <v>8</v>
      </c>
      <c r="E3" s="4" t="s">
        <v>9</v>
      </c>
      <c r="F3" s="4" t="s">
        <v>8</v>
      </c>
      <c r="G3" s="8"/>
      <c r="H3" s="8"/>
      <c r="I3" s="8"/>
    </row>
    <row r="4" s="14" customFormat="1" ht="21" customHeight="1" spans="1:10">
      <c r="A4" s="9">
        <v>1</v>
      </c>
      <c r="B4" s="9" t="s">
        <v>10</v>
      </c>
      <c r="C4" s="9">
        <v>146</v>
      </c>
      <c r="D4" s="9">
        <f>278600-33000</f>
        <v>245600</v>
      </c>
      <c r="E4" s="9">
        <v>766</v>
      </c>
      <c r="F4" s="9">
        <v>374670</v>
      </c>
      <c r="G4" s="9">
        <f>C4+E4</f>
        <v>912</v>
      </c>
      <c r="H4" s="9">
        <f>D4+F4</f>
        <v>620270</v>
      </c>
      <c r="I4" s="9"/>
    </row>
    <row r="5" s="14" customFormat="1" ht="21" customHeight="1" spans="1:10">
      <c r="A5" s="9">
        <v>2</v>
      </c>
      <c r="B5" s="9" t="s">
        <v>11</v>
      </c>
      <c r="C5" s="9">
        <v>92</v>
      </c>
      <c r="D5" s="9">
        <v>147200</v>
      </c>
      <c r="E5" s="9">
        <v>680</v>
      </c>
      <c r="F5" s="9">
        <v>432180</v>
      </c>
      <c r="G5" s="9">
        <f t="shared" ref="G5:G27" si="0">C5+E5</f>
        <v>772</v>
      </c>
      <c r="H5" s="9">
        <f t="shared" ref="H5:H27" si="1">D5+F5</f>
        <v>579380</v>
      </c>
      <c r="I5" s="9"/>
    </row>
    <row r="6" s="14" customFormat="1" ht="21" customHeight="1" spans="1:10">
      <c r="A6" s="9">
        <v>3</v>
      </c>
      <c r="B6" s="9" t="s">
        <v>12</v>
      </c>
      <c r="C6" s="9">
        <v>61</v>
      </c>
      <c r="D6" s="9">
        <v>93670</v>
      </c>
      <c r="E6" s="9">
        <v>471</v>
      </c>
      <c r="F6" s="9">
        <v>228090</v>
      </c>
      <c r="G6" s="9">
        <f t="shared" si="0"/>
        <v>532</v>
      </c>
      <c r="H6" s="9">
        <f t="shared" si="1"/>
        <v>321760</v>
      </c>
      <c r="I6" s="9"/>
    </row>
    <row r="7" s="15" customFormat="1" ht="21" customHeight="1" spans="1:10">
      <c r="A7" s="16">
        <v>4</v>
      </c>
      <c r="B7" s="16" t="s">
        <v>13</v>
      </c>
      <c r="C7" s="16">
        <v>147</v>
      </c>
      <c r="D7" s="16">
        <v>251200</v>
      </c>
      <c r="E7" s="9">
        <v>663</v>
      </c>
      <c r="F7" s="9">
        <v>331530</v>
      </c>
      <c r="G7" s="9">
        <f t="shared" si="0"/>
        <v>810</v>
      </c>
      <c r="H7" s="9">
        <f t="shared" si="1"/>
        <v>582730</v>
      </c>
      <c r="I7" s="9"/>
      <c r="J7" s="14"/>
    </row>
    <row r="8" s="14" customFormat="1" ht="21" customHeight="1" spans="1:10">
      <c r="A8" s="9">
        <v>5</v>
      </c>
      <c r="B8" s="9" t="s">
        <v>14</v>
      </c>
      <c r="C8" s="9">
        <v>98</v>
      </c>
      <c r="D8" s="9">
        <v>152440</v>
      </c>
      <c r="E8" s="9">
        <v>938</v>
      </c>
      <c r="F8" s="9">
        <v>496790</v>
      </c>
      <c r="G8" s="9">
        <f t="shared" si="0"/>
        <v>1036</v>
      </c>
      <c r="H8" s="9">
        <f t="shared" si="1"/>
        <v>649230</v>
      </c>
      <c r="I8" s="9"/>
    </row>
    <row r="9" s="14" customFormat="1" ht="21" customHeight="1" spans="1:10">
      <c r="A9" s="9">
        <v>6</v>
      </c>
      <c r="B9" s="9" t="s">
        <v>15</v>
      </c>
      <c r="C9" s="9">
        <v>48</v>
      </c>
      <c r="D9" s="9">
        <v>78520</v>
      </c>
      <c r="E9" s="9">
        <v>380</v>
      </c>
      <c r="F9" s="9">
        <v>183930</v>
      </c>
      <c r="G9" s="9">
        <f t="shared" si="0"/>
        <v>428</v>
      </c>
      <c r="H9" s="9">
        <f t="shared" si="1"/>
        <v>262450</v>
      </c>
      <c r="I9" s="9"/>
    </row>
    <row r="10" s="14" customFormat="1" ht="21" customHeight="1" spans="1:10">
      <c r="A10" s="9">
        <v>7</v>
      </c>
      <c r="B10" s="9" t="s">
        <v>16</v>
      </c>
      <c r="C10" s="9">
        <v>107</v>
      </c>
      <c r="D10" s="9">
        <v>185000</v>
      </c>
      <c r="E10" s="9">
        <v>490</v>
      </c>
      <c r="F10" s="9">
        <v>263280</v>
      </c>
      <c r="G10" s="9">
        <f t="shared" si="0"/>
        <v>597</v>
      </c>
      <c r="H10" s="9">
        <f t="shared" si="1"/>
        <v>448280</v>
      </c>
      <c r="I10" s="9"/>
    </row>
    <row r="11" s="14" customFormat="1" ht="21" customHeight="1" spans="1:10">
      <c r="A11" s="9">
        <v>8</v>
      </c>
      <c r="B11" s="9" t="s">
        <v>17</v>
      </c>
      <c r="C11" s="9">
        <v>66</v>
      </c>
      <c r="D11" s="9">
        <v>122200</v>
      </c>
      <c r="E11" s="9">
        <v>383</v>
      </c>
      <c r="F11" s="9">
        <v>203080</v>
      </c>
      <c r="G11" s="9">
        <f t="shared" si="0"/>
        <v>449</v>
      </c>
      <c r="H11" s="9">
        <f t="shared" si="1"/>
        <v>325280</v>
      </c>
      <c r="I11" s="9"/>
    </row>
    <row r="12" s="14" customFormat="1" ht="21" customHeight="1" spans="1:10">
      <c r="A12" s="9">
        <v>9</v>
      </c>
      <c r="B12" s="9" t="s">
        <v>18</v>
      </c>
      <c r="C12" s="9">
        <v>43</v>
      </c>
      <c r="D12" s="9">
        <v>72900</v>
      </c>
      <c r="E12" s="9">
        <v>276</v>
      </c>
      <c r="F12" s="9">
        <v>133300</v>
      </c>
      <c r="G12" s="9">
        <f t="shared" si="0"/>
        <v>319</v>
      </c>
      <c r="H12" s="9">
        <f t="shared" si="1"/>
        <v>206200</v>
      </c>
      <c r="I12" s="9"/>
    </row>
    <row r="13" s="14" customFormat="1" ht="21" customHeight="1" spans="1:10">
      <c r="A13" s="9">
        <v>10</v>
      </c>
      <c r="B13" s="9" t="s">
        <v>19</v>
      </c>
      <c r="C13" s="9">
        <v>70</v>
      </c>
      <c r="D13" s="9">
        <v>94870</v>
      </c>
      <c r="E13" s="9">
        <v>592</v>
      </c>
      <c r="F13" s="9">
        <v>378440</v>
      </c>
      <c r="G13" s="9">
        <f t="shared" si="0"/>
        <v>662</v>
      </c>
      <c r="H13" s="9">
        <f t="shared" si="1"/>
        <v>473310</v>
      </c>
      <c r="I13" s="9"/>
    </row>
    <row r="14" s="14" customFormat="1" ht="21" customHeight="1" spans="1:10">
      <c r="A14" s="9">
        <v>11</v>
      </c>
      <c r="B14" s="9" t="s">
        <v>20</v>
      </c>
      <c r="C14" s="9">
        <v>92</v>
      </c>
      <c r="D14" s="9">
        <v>143800</v>
      </c>
      <c r="E14" s="9">
        <v>372</v>
      </c>
      <c r="F14" s="9">
        <v>192320</v>
      </c>
      <c r="G14" s="9">
        <f t="shared" si="0"/>
        <v>464</v>
      </c>
      <c r="H14" s="9">
        <f t="shared" si="1"/>
        <v>336120</v>
      </c>
      <c r="I14" s="9"/>
    </row>
    <row r="15" s="14" customFormat="1" ht="21" customHeight="1" spans="1:10">
      <c r="A15" s="9">
        <v>12</v>
      </c>
      <c r="B15" s="9" t="s">
        <v>21</v>
      </c>
      <c r="C15" s="9">
        <v>42</v>
      </c>
      <c r="D15" s="9">
        <v>60520</v>
      </c>
      <c r="E15" s="9">
        <v>307</v>
      </c>
      <c r="F15" s="9">
        <v>147440</v>
      </c>
      <c r="G15" s="9">
        <f t="shared" si="0"/>
        <v>349</v>
      </c>
      <c r="H15" s="9">
        <f t="shared" si="1"/>
        <v>207960</v>
      </c>
      <c r="I15" s="9"/>
    </row>
    <row r="16" s="14" customFormat="1" ht="21" customHeight="1" spans="1:10">
      <c r="A16" s="9">
        <v>13</v>
      </c>
      <c r="B16" s="9" t="s">
        <v>22</v>
      </c>
      <c r="C16" s="9">
        <v>35</v>
      </c>
      <c r="D16" s="9">
        <v>51200</v>
      </c>
      <c r="E16" s="9">
        <v>333</v>
      </c>
      <c r="F16" s="9">
        <v>193100</v>
      </c>
      <c r="G16" s="9">
        <f t="shared" si="0"/>
        <v>368</v>
      </c>
      <c r="H16" s="9">
        <f t="shared" si="1"/>
        <v>244300</v>
      </c>
      <c r="I16" s="9"/>
    </row>
    <row r="17" s="14" customFormat="1" ht="21" customHeight="1" spans="1:9">
      <c r="A17" s="9">
        <v>14</v>
      </c>
      <c r="B17" s="9" t="s">
        <v>23</v>
      </c>
      <c r="C17" s="9">
        <v>81</v>
      </c>
      <c r="D17" s="9">
        <v>107420</v>
      </c>
      <c r="E17" s="9">
        <v>544</v>
      </c>
      <c r="F17" s="9">
        <v>271860</v>
      </c>
      <c r="G17" s="9">
        <f t="shared" si="0"/>
        <v>625</v>
      </c>
      <c r="H17" s="9">
        <f t="shared" si="1"/>
        <v>379280</v>
      </c>
      <c r="I17" s="9"/>
    </row>
    <row r="18" s="14" customFormat="1" ht="21" customHeight="1" spans="1:9">
      <c r="A18" s="9">
        <v>15</v>
      </c>
      <c r="B18" s="9" t="s">
        <v>24</v>
      </c>
      <c r="C18" s="9">
        <v>75</v>
      </c>
      <c r="D18" s="9">
        <v>120700</v>
      </c>
      <c r="E18" s="9">
        <v>487</v>
      </c>
      <c r="F18" s="9">
        <v>239770</v>
      </c>
      <c r="G18" s="9">
        <f t="shared" si="0"/>
        <v>562</v>
      </c>
      <c r="H18" s="9">
        <f t="shared" si="1"/>
        <v>360470</v>
      </c>
      <c r="I18" s="9"/>
    </row>
    <row r="19" s="14" customFormat="1" ht="21" customHeight="1" spans="1:9">
      <c r="A19" s="9">
        <v>16</v>
      </c>
      <c r="B19" s="9" t="s">
        <v>25</v>
      </c>
      <c r="C19" s="9">
        <v>61</v>
      </c>
      <c r="D19" s="9">
        <v>87950</v>
      </c>
      <c r="E19" s="9">
        <v>509</v>
      </c>
      <c r="F19" s="9">
        <v>245170</v>
      </c>
      <c r="G19" s="9">
        <f t="shared" si="0"/>
        <v>570</v>
      </c>
      <c r="H19" s="9">
        <f t="shared" si="1"/>
        <v>333120</v>
      </c>
      <c r="I19" s="9"/>
    </row>
    <row r="20" s="14" customFormat="1" ht="21" customHeight="1" spans="1:9">
      <c r="A20" s="9">
        <v>17</v>
      </c>
      <c r="B20" s="9" t="s">
        <v>26</v>
      </c>
      <c r="C20" s="9">
        <v>126</v>
      </c>
      <c r="D20" s="9">
        <v>216750</v>
      </c>
      <c r="E20" s="9">
        <v>902</v>
      </c>
      <c r="F20" s="9">
        <v>467280</v>
      </c>
      <c r="G20" s="9">
        <f t="shared" si="0"/>
        <v>1028</v>
      </c>
      <c r="H20" s="9">
        <f t="shared" si="1"/>
        <v>684030</v>
      </c>
      <c r="I20" s="9"/>
    </row>
    <row r="21" s="14" customFormat="1" ht="21" customHeight="1" spans="1:9">
      <c r="A21" s="9">
        <v>18</v>
      </c>
      <c r="B21" s="9" t="s">
        <v>27</v>
      </c>
      <c r="C21" s="9">
        <v>45</v>
      </c>
      <c r="D21" s="9">
        <v>64350</v>
      </c>
      <c r="E21" s="9">
        <v>147</v>
      </c>
      <c r="F21" s="9">
        <v>76810</v>
      </c>
      <c r="G21" s="9">
        <f t="shared" si="0"/>
        <v>192</v>
      </c>
      <c r="H21" s="9">
        <f t="shared" si="1"/>
        <v>141160</v>
      </c>
      <c r="I21" s="9"/>
    </row>
    <row r="22" s="14" customFormat="1" ht="21" customHeight="1" spans="1:9">
      <c r="A22" s="9">
        <v>19</v>
      </c>
      <c r="B22" s="9" t="s">
        <v>28</v>
      </c>
      <c r="C22" s="9">
        <v>94</v>
      </c>
      <c r="D22" s="9">
        <v>145000</v>
      </c>
      <c r="E22" s="9">
        <v>947</v>
      </c>
      <c r="F22" s="9">
        <v>611090</v>
      </c>
      <c r="G22" s="9">
        <f t="shared" si="0"/>
        <v>1041</v>
      </c>
      <c r="H22" s="9">
        <f t="shared" si="1"/>
        <v>756090</v>
      </c>
      <c r="I22" s="9"/>
    </row>
    <row r="23" s="14" customFormat="1" ht="21" customHeight="1" spans="1:9">
      <c r="A23" s="9">
        <v>20</v>
      </c>
      <c r="B23" s="9" t="s">
        <v>29</v>
      </c>
      <c r="C23" s="9">
        <v>60</v>
      </c>
      <c r="D23" s="9">
        <v>98750</v>
      </c>
      <c r="E23" s="9">
        <v>375</v>
      </c>
      <c r="F23" s="9">
        <v>215640</v>
      </c>
      <c r="G23" s="9">
        <f t="shared" si="0"/>
        <v>435</v>
      </c>
      <c r="H23" s="9">
        <f t="shared" si="1"/>
        <v>314390</v>
      </c>
      <c r="I23" s="9"/>
    </row>
    <row r="24" s="14" customFormat="1" ht="21" customHeight="1" spans="1:9">
      <c r="A24" s="9">
        <v>21</v>
      </c>
      <c r="B24" s="9" t="s">
        <v>30</v>
      </c>
      <c r="C24" s="9">
        <v>82</v>
      </c>
      <c r="D24" s="9">
        <v>142660</v>
      </c>
      <c r="E24" s="9">
        <v>464</v>
      </c>
      <c r="F24" s="9">
        <v>225940</v>
      </c>
      <c r="G24" s="9">
        <f t="shared" si="0"/>
        <v>546</v>
      </c>
      <c r="H24" s="9">
        <f t="shared" si="1"/>
        <v>368600</v>
      </c>
      <c r="I24" s="9"/>
    </row>
    <row r="25" s="14" customFormat="1" ht="21" customHeight="1" spans="1:9">
      <c r="A25" s="9">
        <v>22</v>
      </c>
      <c r="B25" s="9" t="s">
        <v>31</v>
      </c>
      <c r="C25" s="9">
        <v>105</v>
      </c>
      <c r="D25" s="9">
        <v>162360</v>
      </c>
      <c r="E25" s="9">
        <v>666</v>
      </c>
      <c r="F25" s="9">
        <v>357710</v>
      </c>
      <c r="G25" s="9">
        <f t="shared" si="0"/>
        <v>771</v>
      </c>
      <c r="H25" s="9">
        <f t="shared" si="1"/>
        <v>520070</v>
      </c>
      <c r="I25" s="9"/>
    </row>
    <row r="26" s="14" customFormat="1" ht="21" customHeight="1" spans="1:9">
      <c r="A26" s="9">
        <v>23</v>
      </c>
      <c r="B26" s="9" t="s">
        <v>32</v>
      </c>
      <c r="C26" s="9">
        <v>126</v>
      </c>
      <c r="D26" s="9">
        <v>205520</v>
      </c>
      <c r="E26" s="9">
        <v>912</v>
      </c>
      <c r="F26" s="9">
        <v>592800</v>
      </c>
      <c r="G26" s="9">
        <f t="shared" si="0"/>
        <v>1038</v>
      </c>
      <c r="H26" s="9">
        <f t="shared" si="1"/>
        <v>798320</v>
      </c>
      <c r="I26" s="9"/>
    </row>
    <row r="27" ht="21" customHeight="1" spans="1:9">
      <c r="A27" s="17" t="s">
        <v>33</v>
      </c>
      <c r="B27" s="18"/>
      <c r="C27" s="9">
        <f>SUM(C4:C26)</f>
        <v>1902</v>
      </c>
      <c r="D27" s="9">
        <f>SUM(D4:D26)</f>
        <v>3050580</v>
      </c>
      <c r="E27" s="9">
        <f>SUM(E4:E26)</f>
        <v>12604</v>
      </c>
      <c r="F27" s="9">
        <f>SUM(F4:F26)</f>
        <v>6862220</v>
      </c>
      <c r="G27" s="9">
        <f t="shared" si="0"/>
        <v>14506</v>
      </c>
      <c r="H27" s="9">
        <f t="shared" si="1"/>
        <v>9912800</v>
      </c>
      <c r="I27" s="9"/>
    </row>
    <row r="28" ht="34" customHeight="1" spans="1:9">
      <c r="A28" s="19" t="s">
        <v>34</v>
      </c>
      <c r="B28" s="19"/>
      <c r="C28" s="19"/>
      <c r="D28" s="19"/>
      <c r="E28" s="19"/>
      <c r="F28" s="19"/>
      <c r="G28" s="19"/>
      <c r="H28" s="19"/>
      <c r="I28" s="19"/>
    </row>
  </sheetData>
  <autoFilter xmlns:etc="http://www.wps.cn/officeDocument/2017/etCustomData" ref="A3:I28" etc:filterBottomFollowUsedRange="0">
    <sortState ref="A3:I28">
      <sortCondition ref="B3:B27"/>
    </sortState>
    <extLst/>
  </autoFilter>
  <mergeCells count="9">
    <mergeCell ref="A1:I1"/>
    <mergeCell ref="C2:F2"/>
    <mergeCell ref="A27:B27"/>
    <mergeCell ref="A28:I28"/>
    <mergeCell ref="A2:A3"/>
    <mergeCell ref="B2:B3"/>
    <mergeCell ref="G2:G3"/>
    <mergeCell ref="H2:H3"/>
    <mergeCell ref="I2:I3"/>
  </mergeCells>
  <printOptions horizontalCentered="1" verticalCentered="1"/>
  <pageMargins left="0.393055555555556" right="0.393055555555556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8" sqref="A8:K8"/>
    </sheetView>
  </sheetViews>
  <sheetFormatPr defaultColWidth="9" defaultRowHeight="13.5" outlineLevelRow="7"/>
  <cols>
    <col min="1" max="1" width="6.13333333333333" customWidth="1"/>
    <col min="2" max="2" width="8.13333333333333" customWidth="1"/>
    <col min="3" max="3" width="9.88333333333333" customWidth="1"/>
    <col min="4" max="4" width="12.3833333333333" customWidth="1"/>
    <col min="5" max="5" width="10.3833333333333" customWidth="1"/>
    <col min="6" max="6" width="12.3833333333333" customWidth="1"/>
    <col min="7" max="7" width="9.75" customWidth="1"/>
    <col min="8" max="10" width="12.3833333333333" customWidth="1"/>
    <col min="11" max="11" width="16.8833333333333" customWidth="1"/>
  </cols>
  <sheetData>
    <row r="1" ht="5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7" customHeight="1" spans="1:11">
      <c r="A2" s="3" t="s">
        <v>1</v>
      </c>
      <c r="B2" s="4" t="s">
        <v>2</v>
      </c>
      <c r="C2" s="5" t="s">
        <v>3</v>
      </c>
      <c r="D2" s="6"/>
      <c r="E2" s="6"/>
      <c r="F2" s="6"/>
      <c r="G2" s="6"/>
      <c r="H2" s="7"/>
      <c r="I2" s="4" t="s">
        <v>4</v>
      </c>
      <c r="J2" s="4" t="s">
        <v>5</v>
      </c>
      <c r="K2" s="4" t="s">
        <v>6</v>
      </c>
    </row>
    <row r="3" ht="37" customHeight="1" spans="1:11">
      <c r="A3" s="3"/>
      <c r="B3" s="8"/>
      <c r="C3" s="4" t="s">
        <v>7</v>
      </c>
      <c r="D3" s="4" t="s">
        <v>8</v>
      </c>
      <c r="E3" s="4" t="s">
        <v>9</v>
      </c>
      <c r="F3" s="4" t="s">
        <v>8</v>
      </c>
      <c r="G3" s="4" t="s">
        <v>35</v>
      </c>
      <c r="H3" s="4" t="s">
        <v>8</v>
      </c>
      <c r="I3" s="8"/>
      <c r="J3" s="8"/>
      <c r="K3" s="8"/>
    </row>
    <row r="4" s="1" customFormat="1" ht="37" customHeight="1" spans="1:11">
      <c r="A4" s="9">
        <v>1</v>
      </c>
      <c r="B4" s="9" t="s">
        <v>10</v>
      </c>
      <c r="C4" s="9">
        <v>11</v>
      </c>
      <c r="D4" s="9">
        <f>C4*3000</f>
        <v>33000</v>
      </c>
      <c r="E4" s="9">
        <v>32</v>
      </c>
      <c r="F4" s="9">
        <f>E4*2000</f>
        <v>64000</v>
      </c>
      <c r="G4" s="9">
        <v>70</v>
      </c>
      <c r="H4" s="9">
        <f>G4*2000</f>
        <v>140000</v>
      </c>
      <c r="I4" s="9">
        <f>C4+E4+G4</f>
        <v>113</v>
      </c>
      <c r="J4" s="9">
        <f>D4+F4+H4</f>
        <v>237000</v>
      </c>
      <c r="K4" s="10" t="s">
        <v>36</v>
      </c>
    </row>
    <row r="5" ht="37" customHeight="1" spans="1:11">
      <c r="A5" s="9">
        <v>2</v>
      </c>
      <c r="B5" s="9" t="s">
        <v>18</v>
      </c>
      <c r="C5" s="9">
        <v>4</v>
      </c>
      <c r="D5" s="9">
        <f>C5*3000</f>
        <v>12000</v>
      </c>
      <c r="E5" s="9">
        <v>23</v>
      </c>
      <c r="F5" s="9">
        <f>E5*2000</f>
        <v>46000</v>
      </c>
      <c r="G5" s="9">
        <v>73</v>
      </c>
      <c r="H5" s="9">
        <f>G5*2000</f>
        <v>146000</v>
      </c>
      <c r="I5" s="9">
        <f>C5+E5+G5</f>
        <v>100</v>
      </c>
      <c r="J5" s="9">
        <f>D5+F5+H5</f>
        <v>204000</v>
      </c>
      <c r="K5" s="11"/>
    </row>
    <row r="6" s="1" customFormat="1" ht="37" customHeight="1" spans="1:11">
      <c r="A6" s="9">
        <v>3</v>
      </c>
      <c r="B6" s="9" t="s">
        <v>17</v>
      </c>
      <c r="C6" s="9">
        <v>4</v>
      </c>
      <c r="D6" s="9">
        <f>C6*3000</f>
        <v>12000</v>
      </c>
      <c r="E6" s="9">
        <v>34</v>
      </c>
      <c r="F6" s="9">
        <f>E6*2000</f>
        <v>68000</v>
      </c>
      <c r="G6" s="9">
        <v>76</v>
      </c>
      <c r="H6" s="9">
        <f>G6*2000</f>
        <v>152000</v>
      </c>
      <c r="I6" s="9">
        <f>C6+E6+G6</f>
        <v>114</v>
      </c>
      <c r="J6" s="9">
        <f>D6+F6+H6</f>
        <v>232000</v>
      </c>
      <c r="K6" s="11"/>
    </row>
    <row r="7" ht="37" customHeight="1" spans="1:11">
      <c r="A7" s="9" t="s">
        <v>33</v>
      </c>
      <c r="B7" s="9"/>
      <c r="C7" s="9"/>
      <c r="D7" s="9"/>
      <c r="E7" s="9"/>
      <c r="F7" s="9"/>
      <c r="G7" s="9"/>
      <c r="H7" s="9"/>
      <c r="I7" s="9">
        <f>SUM(I4:I6)</f>
        <v>327</v>
      </c>
      <c r="J7" s="9">
        <f>SUM(J4:J6)</f>
        <v>673000</v>
      </c>
      <c r="K7" s="12"/>
    </row>
    <row r="8" ht="38" customHeight="1" spans="1:11">
      <c r="A8" s="13" t="s">
        <v>37</v>
      </c>
      <c r="B8" s="13"/>
      <c r="C8" s="13"/>
      <c r="D8" s="13"/>
      <c r="E8" s="13"/>
      <c r="F8" s="13"/>
      <c r="G8" s="13"/>
      <c r="H8" s="13"/>
      <c r="I8" s="13"/>
      <c r="J8" s="13"/>
      <c r="K8" s="13"/>
    </row>
  </sheetData>
  <mergeCells count="9">
    <mergeCell ref="A1:K1"/>
    <mergeCell ref="C2:H2"/>
    <mergeCell ref="A8:K8"/>
    <mergeCell ref="A2:A3"/>
    <mergeCell ref="B2:B3"/>
    <mergeCell ref="I2:I3"/>
    <mergeCell ref="J2:J3"/>
    <mergeCell ref="K2:K3"/>
    <mergeCell ref="K4:K7"/>
  </mergeCells>
  <printOptions horizontalCentered="1" verticalCentered="1"/>
  <pageMargins left="0.751388888888889" right="0.751388888888889" top="1" bottom="1" header="0.5" footer="0.5"/>
  <pageSetup paperSize="9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寒叶</cp:lastModifiedBy>
  <dcterms:created xsi:type="dcterms:W3CDTF">2025-09-08T08:07:00Z</dcterms:created>
  <dcterms:modified xsi:type="dcterms:W3CDTF">2025-12-05T02:37:41Z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B752BC4AD9A606B41A1AD268A5424CB2_43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