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封面" sheetId="1" r:id="rId1"/>
    <sheet name="目录" sheetId="2" r:id="rId2"/>
    <sheet name="1一般公共预算收支总表" sheetId="3" r:id="rId3"/>
    <sheet name="2一般公共预算收入预算表" sheetId="4" r:id="rId4"/>
    <sheet name="3一般公共预算支出预算表" sheetId="5" r:id="rId5"/>
    <sheet name="4一般公共预算县本级支出预算表" sheetId="6" r:id="rId6"/>
    <sheet name="5一般公共预算县本级基本支出预算表" sheetId="7" r:id="rId7"/>
    <sheet name="6一般公共预算税收返还和转移支付表" sheetId="8" r:id="rId8"/>
    <sheet name="7专项转移支付分地区分项目表" sheetId="9" r:id="rId9"/>
    <sheet name="8政府一般债务限额和余额情况情况表" sheetId="10" r:id="rId10"/>
    <sheet name="9政府性基金收入表" sheetId="11" r:id="rId11"/>
    <sheet name="10政府性基金支出表" sheetId="12" r:id="rId12"/>
    <sheet name="11本级政府性基金支出表" sheetId="21" r:id="rId13"/>
    <sheet name="12政府性基金转移支付表" sheetId="20" r:id="rId14"/>
    <sheet name="13政府专项债务限额和余额情况表" sheetId="13" r:id="rId15"/>
    <sheet name="14国有资本经营预算收入表" sheetId="14" r:id="rId16"/>
    <sheet name="15国有资本经营预算支出表" sheetId="15" r:id="rId17"/>
    <sheet name="16本级国有资本经营预算支出表" sheetId="22" r:id="rId18"/>
    <sheet name="17国有资本经营预算转移支付表" sheetId="23" r:id="rId19"/>
    <sheet name="18社会保险基金预算收支总表" sheetId="16" r:id="rId20"/>
    <sheet name="19社会保险基金预算收入表" sheetId="17" r:id="rId21"/>
    <sheet name="20社会保险基金预算支出表" sheetId="18" r:id="rId22"/>
    <sheet name="21“三公”经费汇总表" sheetId="19" r:id="rId23"/>
  </sheets>
  <externalReferences>
    <externalReference r:id="rId24"/>
    <externalReference r:id="rId25"/>
    <externalReference r:id="rId26"/>
  </externalReferences>
  <definedNames>
    <definedName name="_xlnm._FilterDatabase" localSheetId="4" hidden="1">'3一般公共预算支出预算表'!$A$3:$D$1331</definedName>
    <definedName name="_1301_石家庄市">[3]内置数据!$AK$2:$AK$23</definedName>
    <definedName name="_1302_唐山市">[3]内置数据!$AL$2:$AL$15</definedName>
    <definedName name="_1303_秦皇岛市">[3]内置数据!$AM$2:$AM$8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<sst xmlns="http://schemas.openxmlformats.org/spreadsheetml/2006/main" count="4188" uniqueCount="1896">
  <si>
    <t>辰溪县2025年政府预算公开表</t>
  </si>
  <si>
    <t>目   录</t>
  </si>
  <si>
    <t xml:space="preserve">         1、一般公共预算收支总表</t>
  </si>
  <si>
    <t xml:space="preserve">         2、一般公共预算收入预算表</t>
  </si>
  <si>
    <t xml:space="preserve">         3、一般公共预算支出预算表 </t>
  </si>
  <si>
    <t xml:space="preserve">         4、一般公共预算县本级支出预算表</t>
  </si>
  <si>
    <t xml:space="preserve">         5、一般公共预算县本级基本支出预算表</t>
  </si>
  <si>
    <t xml:space="preserve">         6、一般公共预算税收返还和转移支付表</t>
  </si>
  <si>
    <t xml:space="preserve">         7、专项转移支付分地区分项目表</t>
  </si>
  <si>
    <t xml:space="preserve">         8、政府一般债务限额和余额情况表</t>
  </si>
  <si>
    <t xml:space="preserve">         9、政府性基金收入表</t>
  </si>
  <si>
    <t xml:space="preserve">         10、政府性基金支出表</t>
  </si>
  <si>
    <t xml:space="preserve">         11、本级政府性基金支出表</t>
  </si>
  <si>
    <t xml:space="preserve">         12、政府性基金转移支付表</t>
  </si>
  <si>
    <t xml:space="preserve">         13、政府专项债务限额和余额情况表</t>
  </si>
  <si>
    <t xml:space="preserve">         14、国有资本经营预算收入表</t>
  </si>
  <si>
    <t xml:space="preserve">         15、国有资本经营预算支出表</t>
  </si>
  <si>
    <t xml:space="preserve">         16、本级国有资本经营预算支出表</t>
  </si>
  <si>
    <t xml:space="preserve">         17、国有资本经营预算转移支付表</t>
  </si>
  <si>
    <t xml:space="preserve">         18、社会保险基金预算收支总表</t>
  </si>
  <si>
    <t xml:space="preserve">         19、社会保险基金预算收入表</t>
  </si>
  <si>
    <t xml:space="preserve">         20、社会保险基金预算支出表</t>
  </si>
  <si>
    <t xml:space="preserve">         21、“三公”经费汇总表</t>
  </si>
  <si>
    <t>辰溪县2025年一般公共预算收支总表</t>
  </si>
  <si>
    <t>单位：万元</t>
  </si>
  <si>
    <t>收     入</t>
  </si>
  <si>
    <t>支     出</t>
  </si>
  <si>
    <t>科目代码</t>
  </si>
  <si>
    <t>项   目</t>
  </si>
  <si>
    <t>预算数</t>
  </si>
  <si>
    <t>地方本级收入合计</t>
  </si>
  <si>
    <t>地方本级支出合计</t>
  </si>
  <si>
    <t>110</t>
  </si>
  <si>
    <t>转移性收入</t>
  </si>
  <si>
    <t>230</t>
  </si>
  <si>
    <t>转移性支出</t>
  </si>
  <si>
    <t>上级补助收入</t>
  </si>
  <si>
    <t>补助下级支出</t>
  </si>
  <si>
    <t>11001</t>
  </si>
  <si>
    <t>返还性收入</t>
  </si>
  <si>
    <t>23001</t>
  </si>
  <si>
    <t>返还性支出</t>
  </si>
  <si>
    <t>1100102</t>
  </si>
  <si>
    <t>所得税基数返还收入</t>
  </si>
  <si>
    <t>23002</t>
  </si>
  <si>
    <t>一般性转移支付</t>
  </si>
  <si>
    <t>1100103</t>
  </si>
  <si>
    <t>成品油税费改革税收返还收入</t>
  </si>
  <si>
    <t>23003</t>
  </si>
  <si>
    <t>专项转移支付</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</si>
  <si>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</si>
  <si>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</si>
  <si>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</si>
  <si>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</si>
  <si>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</si>
  <si>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</si>
  <si>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</si>
  <si>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</si>
  <si>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</si>
  <si>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</si>
  <si>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</si>
  <si>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</si>
  <si>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</si>
  <si>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</si>
  <si>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</si>
  <si>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</si>
  <si>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</si>
  <si>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</si>
  <si>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</si>
  <si>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</si>
  <si>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</si>
  <si>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</si>
  <si>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</si>
  <si>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</si>
  <si>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</si>
  <si>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</si>
  <si>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</si>
  <si>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</si>
  <si>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</si>
  <si>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</si>
  <si>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</si>
  <si>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</si>
  <si>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</si>
  <si>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</si>
  <si>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</si>
  <si>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</si>
  <si>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</si>
  <si>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</si>
  <si>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</si>
  <si>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</si>
  <si>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</si>
  <si>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</si>
  <si>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</si>
  <si>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</si>
  <si>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</si>
  <si>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</si>
  <si>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</si>
  <si>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</si>
  <si>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</si>
  <si>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</si>
  <si>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</si>
  <si>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</si>
  <si>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</si>
  <si>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</si>
  <si>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</si>
  <si>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</si>
  <si>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</si>
  <si>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</si>
  <si>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</si>
  <si>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</si>
  <si>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</si>
  <si>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</si>
  <si>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</si>
  <si>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</si>
  <si>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</si>
  <si>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</si>
  <si>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</si>
  <si>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</si>
  <si>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</si>
  <si>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</si>
  <si>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</si>
  <si>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</si>
  <si>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</si>
  <si>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</si>
  <si>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</si>
  <si>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</si>
  <si>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</si>
  <si>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</si>
  <si>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1100296</t>
  </si>
  <si>
    <t>增值税留抵退税转移支付收入</t>
  </si>
  <si>
    <t>1100297</t>
  </si>
  <si>
    <t>其他退税减税降费转移支付收入</t>
  </si>
  <si>
    <t>1100298</t>
  </si>
  <si>
    <t>补充县区财力转移支付收入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</si>
  <si>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</si>
  <si>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</si>
  <si>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</si>
  <si>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</si>
  <si>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</si>
  <si>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</si>
  <si>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</si>
  <si>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</si>
  <si>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</si>
  <si>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</si>
  <si>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</si>
  <si>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</si>
  <si>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</si>
  <si>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</si>
  <si>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</si>
  <si>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</si>
  <si>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</si>
  <si>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</si>
  <si>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1100308</t>
  </si>
  <si>
    <t>社会保障和就业</t>
  </si>
  <si>
    <t>1100310</t>
  </si>
  <si>
    <t>卫生健康</t>
  </si>
  <si>
    <t>1100311</t>
  </si>
  <si>
    <t>节能环保</t>
  </si>
  <si>
    <t>1100312</t>
  </si>
  <si>
    <t>城乡社区</t>
  </si>
  <si>
    <t>1100313</t>
  </si>
  <si>
    <t>农林水</t>
  </si>
  <si>
    <t>1100314</t>
  </si>
  <si>
    <t>交通运输</t>
  </si>
  <si>
    <t>1100315</t>
  </si>
  <si>
    <t>资源勘探工业信息等</t>
  </si>
  <si>
    <t>1100316</t>
  </si>
  <si>
    <t>商业服务业等</t>
  </si>
  <si>
    <t>1100317</t>
  </si>
  <si>
    <t>金融</t>
  </si>
  <si>
    <t>1100320</t>
  </si>
  <si>
    <t>自然资源海洋气象等</t>
  </si>
  <si>
    <t>1100321</t>
  </si>
  <si>
    <t>住房保障</t>
  </si>
  <si>
    <t>1100322</t>
  </si>
  <si>
    <t>粮油物资储备</t>
  </si>
  <si>
    <t>1100324</t>
  </si>
  <si>
    <t>灾害防治及应急管理</t>
  </si>
  <si>
    <t>1100399</t>
  </si>
  <si>
    <t>其他收入</t>
  </si>
  <si>
    <t>11006</t>
  </si>
  <si>
    <t>上解收入</t>
  </si>
  <si>
    <t>23006</t>
  </si>
  <si>
    <t>上解支出</t>
  </si>
  <si>
    <t>1100601</t>
  </si>
  <si>
    <t>体制上解收入</t>
  </si>
  <si>
    <t>2300601</t>
  </si>
  <si>
    <t>体制上解支出</t>
  </si>
  <si>
    <t>1100602</t>
  </si>
  <si>
    <t>专项上解收入</t>
  </si>
  <si>
    <t>2300602</t>
  </si>
  <si>
    <t>专项上解支出</t>
  </si>
  <si>
    <t>11008</t>
  </si>
  <si>
    <t>上年结余收入</t>
  </si>
  <si>
    <t>23008</t>
  </si>
  <si>
    <t>调出资金</t>
  </si>
  <si>
    <t>1100801</t>
  </si>
  <si>
    <t>一般公共预算上年结余收入</t>
  </si>
  <si>
    <t>2300899</t>
  </si>
  <si>
    <t>其他调出资金</t>
  </si>
  <si>
    <t>23009</t>
  </si>
  <si>
    <t>年终结余</t>
  </si>
  <si>
    <t>2300901</t>
  </si>
  <si>
    <t>一般公共预算年终结余</t>
  </si>
  <si>
    <t>11009</t>
  </si>
  <si>
    <t>调入资金</t>
  </si>
  <si>
    <t>23011</t>
  </si>
  <si>
    <t>债务转贷支出</t>
  </si>
  <si>
    <t>1100901</t>
  </si>
  <si>
    <t>调入一般公共预算资金</t>
  </si>
  <si>
    <t>2301101</t>
  </si>
  <si>
    <t>地方政府一般债券转贷支出</t>
  </si>
  <si>
    <t>110090102</t>
  </si>
  <si>
    <t>从政府性基金预算调入一般公共预算</t>
  </si>
  <si>
    <t>2301102</t>
  </si>
  <si>
    <t>地方政府向外国政府借款转贷支出</t>
  </si>
  <si>
    <t>110090103</t>
  </si>
  <si>
    <t>从国有资本经营预算调入一般公共预算</t>
  </si>
  <si>
    <t>2301103</t>
  </si>
  <si>
    <t>地方政府向国际组织借款转贷支出</t>
  </si>
  <si>
    <t>110090199</t>
  </si>
  <si>
    <t>从其他资金调入一般公共预算</t>
  </si>
  <si>
    <t>2301104</t>
  </si>
  <si>
    <t>地方政府其他一般债务转贷支出</t>
  </si>
  <si>
    <t>11011</t>
  </si>
  <si>
    <t>债务转贷收入</t>
  </si>
  <si>
    <t>23015</t>
  </si>
  <si>
    <t>安排预算稳定调节基金</t>
  </si>
  <si>
    <t>1101101</t>
  </si>
  <si>
    <t>地方政府一般债务转贷收入</t>
  </si>
  <si>
    <t>23016</t>
  </si>
  <si>
    <t>补充预算周转金</t>
  </si>
  <si>
    <t>110110101</t>
  </si>
  <si>
    <t>地方政府一般债券转贷收入</t>
  </si>
  <si>
    <t>23021</t>
  </si>
  <si>
    <t>区域间转移性支出</t>
  </si>
  <si>
    <t>110110102</t>
  </si>
  <si>
    <t>地方政府向外国政府借款转贷收入</t>
  </si>
  <si>
    <t>2302101</t>
  </si>
  <si>
    <t>援助其他地区支出</t>
  </si>
  <si>
    <t>110110103</t>
  </si>
  <si>
    <t>地方政府向国际组织借款转贷收入</t>
  </si>
  <si>
    <t>2302102</t>
  </si>
  <si>
    <t>生态保护补偿转移性支出</t>
  </si>
  <si>
    <t>110110104</t>
  </si>
  <si>
    <t>地方政府其他一般债务转贷收入</t>
  </si>
  <si>
    <t>2302103</t>
  </si>
  <si>
    <t>土地指标调剂转移性支出</t>
  </si>
  <si>
    <t>11015</t>
  </si>
  <si>
    <t>动用预算稳定调节基金</t>
  </si>
  <si>
    <t>2302199</t>
  </si>
  <si>
    <t>其他转移性支出</t>
  </si>
  <si>
    <t>11021</t>
  </si>
  <si>
    <t>区域间转移性收入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</si>
  <si>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</si>
  <si>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</si>
  <si>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</si>
  <si>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</si>
  <si>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</si>
  <si>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</si>
  <si>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</si>
  <si>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</si>
  <si>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</si>
  <si>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</si>
  <si>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</si>
  <si>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</si>
  <si>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231</t>
  </si>
  <si>
    <t>债务还本支出</t>
  </si>
  <si>
    <t>1050401</t>
  </si>
  <si>
    <t>一般债务收入</t>
  </si>
  <si>
    <t>23103</t>
  </si>
  <si>
    <t>地方政府一般债务还本支出</t>
  </si>
  <si>
    <t>105040101</t>
  </si>
  <si>
    <t>地方政府一般债券收入</t>
  </si>
  <si>
    <t>2310301</t>
  </si>
  <si>
    <t>地方政府一般债券还本支出</t>
  </si>
  <si>
    <t>105040102</t>
  </si>
  <si>
    <t>地方政府向外国政府借款收入</t>
  </si>
  <si>
    <t>2310302</t>
  </si>
  <si>
    <t>地方政府向外国政府借款还本支出</t>
  </si>
  <si>
    <t>105040103</t>
  </si>
  <si>
    <t>地方政府向国际组织借款收入</t>
  </si>
  <si>
    <t>2310303</t>
  </si>
  <si>
    <t>地方政府向国际组织借款还本支出</t>
  </si>
  <si>
    <t>105040104</t>
  </si>
  <si>
    <t>地方政府其他一般债务收入</t>
  </si>
  <si>
    <t>2310399</t>
  </si>
  <si>
    <t>地方政府其他一般债务还本支出</t>
  </si>
  <si>
    <t>收入总计</t>
  </si>
  <si>
    <t>支出总计</t>
  </si>
  <si>
    <t>辰溪县2025年一般公共预算收入预算表</t>
  </si>
  <si>
    <t>科目编码</t>
  </si>
  <si>
    <t>2024年预计执行数</t>
  </si>
  <si>
    <t>2025年预算数</t>
  </si>
  <si>
    <t>税收收入</t>
  </si>
  <si>
    <t>增值税</t>
  </si>
  <si>
    <t>国内增值税</t>
  </si>
  <si>
    <t>企业所得税</t>
  </si>
  <si>
    <t>个人所得税</t>
  </si>
  <si>
    <t>资源税</t>
  </si>
  <si>
    <t>其他资源税</t>
  </si>
  <si>
    <t>城市维护建设税</t>
  </si>
  <si>
    <t>城市维护建设税税款滞纳金、罚款收入</t>
  </si>
  <si>
    <t>房产税</t>
  </si>
  <si>
    <t>其他房产税</t>
  </si>
  <si>
    <t>印花税</t>
  </si>
  <si>
    <t>其他印花税</t>
  </si>
  <si>
    <t>城镇土地使用税</t>
  </si>
  <si>
    <t>其他城镇土地使用税</t>
  </si>
  <si>
    <t>土地增值税</t>
  </si>
  <si>
    <t>其他土地增值税</t>
  </si>
  <si>
    <t>车船税</t>
  </si>
  <si>
    <t>耕地占用税</t>
  </si>
  <si>
    <t>契税</t>
  </si>
  <si>
    <t>环境保护税</t>
  </si>
  <si>
    <t>非税收入</t>
  </si>
  <si>
    <t>专项收入</t>
  </si>
  <si>
    <t>行政事业性收费收入</t>
  </si>
  <si>
    <t>罚没收入</t>
  </si>
  <si>
    <t>国有资本经营收入</t>
  </si>
  <si>
    <t>国有资源（资产）有偿使用收入</t>
  </si>
  <si>
    <t>捐赠收入</t>
  </si>
  <si>
    <t>国内捐赠收入</t>
  </si>
  <si>
    <t>政府住房基金收入</t>
  </si>
  <si>
    <t>收      入      合      计</t>
  </si>
  <si>
    <t xml:space="preserve"> </t>
  </si>
  <si>
    <t>辰溪县2025年一般公共预算支出预算表</t>
  </si>
  <si>
    <t>科目名称</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</si>
  <si>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</si>
  <si>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</si>
  <si>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</si>
  <si>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</si>
  <si>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</si>
  <si>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</si>
  <si>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</si>
  <si>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</si>
  <si>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</si>
  <si>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</si>
  <si>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</si>
  <si>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</si>
  <si>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</si>
  <si>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</si>
  <si>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</si>
  <si>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</si>
  <si>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</si>
  <si>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</si>
  <si>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</si>
  <si>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</si>
  <si>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</si>
  <si>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</si>
  <si>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</si>
  <si>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</si>
  <si>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</si>
  <si>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</si>
  <si>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</si>
  <si>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</si>
  <si>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</si>
  <si>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</si>
  <si>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</si>
  <si>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</si>
  <si>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</si>
  <si>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</si>
  <si>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</si>
  <si>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</si>
  <si>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</si>
  <si>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</si>
  <si>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</si>
  <si>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</si>
  <si>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</si>
  <si>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</si>
  <si>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</si>
  <si>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</si>
  <si>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</si>
  <si>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</si>
  <si>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</si>
  <si>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</si>
  <si>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</si>
  <si>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</si>
  <si>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</si>
  <si>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</si>
  <si>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</si>
  <si>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</si>
  <si>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</si>
  <si>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</si>
  <si>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</si>
  <si>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</si>
  <si>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</si>
  <si>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</si>
  <si>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</si>
  <si>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</si>
  <si>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</si>
  <si>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</si>
  <si>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</si>
  <si>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</si>
  <si>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</si>
  <si>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</si>
  <si>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</si>
  <si>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</si>
  <si>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</si>
  <si>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</si>
  <si>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</si>
  <si>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</si>
  <si>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</si>
  <si>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</si>
  <si>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</si>
  <si>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</si>
  <si>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</si>
  <si>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</si>
  <si>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</si>
  <si>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</si>
  <si>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</si>
  <si>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</si>
  <si>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</si>
  <si>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</si>
  <si>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</si>
  <si>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</si>
  <si>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</si>
  <si>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</si>
  <si>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</si>
  <si>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</si>
  <si>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</si>
  <si>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</si>
  <si>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</si>
  <si>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</si>
  <si>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</si>
  <si>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</si>
  <si>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</si>
  <si>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</si>
  <si>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</si>
  <si>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</si>
  <si>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</si>
  <si>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</si>
  <si>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</si>
  <si>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</si>
  <si>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</si>
  <si>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</si>
  <si>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</si>
  <si>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</si>
  <si>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</si>
  <si>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</si>
  <si>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</si>
  <si>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</si>
  <si>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</si>
  <si>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</si>
  <si>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</si>
  <si>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</si>
  <si>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</si>
  <si>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</si>
  <si>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</si>
  <si>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</si>
  <si>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</si>
  <si>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</si>
  <si>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</si>
  <si>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</si>
  <si>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</si>
  <si>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</si>
  <si>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</si>
  <si>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</si>
  <si>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</si>
  <si>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</si>
  <si>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</si>
  <si>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</si>
  <si>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</si>
  <si>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</si>
  <si>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</si>
  <si>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</si>
  <si>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</si>
  <si>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</si>
  <si>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</si>
  <si>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</si>
  <si>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</si>
  <si>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</si>
  <si>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</si>
  <si>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</si>
  <si>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</si>
  <si>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</si>
  <si>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</si>
  <si>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</si>
  <si>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</si>
  <si>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</si>
  <si>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</si>
  <si>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</si>
  <si>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</si>
  <si>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</si>
  <si>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</si>
  <si>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</si>
  <si>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</si>
  <si>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</si>
  <si>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</si>
  <si>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</si>
  <si>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</si>
  <si>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</si>
  <si>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</si>
  <si>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</si>
  <si>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</si>
  <si>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</si>
  <si>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</si>
  <si>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</si>
  <si>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</si>
  <si>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</si>
  <si>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</si>
  <si>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</si>
  <si>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</si>
  <si>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</si>
  <si>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</si>
  <si>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</si>
  <si>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</si>
  <si>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</si>
  <si>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</si>
  <si>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</si>
  <si>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</si>
  <si>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</si>
  <si>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</si>
  <si>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</si>
  <si>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</si>
  <si>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</si>
  <si>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</si>
  <si>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</si>
  <si>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</si>
  <si>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</si>
  <si>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</si>
  <si>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</si>
  <si>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</si>
  <si>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</si>
  <si>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</si>
  <si>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</si>
  <si>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</si>
  <si>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</si>
  <si>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</si>
  <si>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</si>
  <si>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</si>
  <si>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</si>
  <si>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</si>
  <si>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</si>
  <si>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</si>
  <si>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</si>
  <si>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</si>
  <si>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</si>
  <si>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</si>
  <si>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</si>
  <si>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</si>
  <si>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</si>
  <si>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</si>
  <si>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</si>
  <si>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</si>
  <si>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</si>
  <si>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</si>
  <si>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</si>
  <si>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</si>
  <si>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</si>
  <si>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</si>
  <si>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</si>
  <si>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</si>
  <si>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</si>
  <si>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</si>
  <si>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</si>
  <si>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</si>
  <si>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</si>
  <si>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</si>
  <si>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</si>
  <si>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</si>
  <si>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</si>
  <si>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</si>
  <si>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</si>
  <si>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</si>
  <si>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</si>
  <si>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</si>
  <si>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</si>
  <si>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</si>
  <si>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</si>
  <si>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</si>
  <si>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</si>
  <si>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</si>
  <si>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</si>
  <si>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</si>
  <si>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</si>
  <si>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</si>
  <si>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</si>
  <si>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</si>
  <si>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</si>
  <si>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</si>
  <si>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</si>
  <si>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</si>
  <si>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</si>
  <si>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</si>
  <si>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</si>
  <si>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</si>
  <si>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</si>
  <si>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</si>
  <si>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</si>
  <si>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</si>
  <si>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</si>
  <si>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</si>
  <si>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</si>
  <si>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</si>
  <si>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</si>
  <si>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</si>
  <si>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</si>
  <si>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</si>
  <si>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</si>
  <si>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</si>
  <si>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</si>
  <si>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</si>
  <si>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</si>
  <si>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</si>
  <si>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</si>
  <si>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</si>
  <si>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</si>
  <si>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</si>
  <si>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</si>
  <si>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</si>
  <si>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</si>
  <si>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</si>
  <si>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</si>
  <si>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</si>
  <si>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</si>
  <si>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</si>
  <si>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</si>
  <si>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</si>
  <si>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</si>
  <si>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</si>
  <si>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</si>
  <si>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</si>
  <si>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</si>
  <si>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</si>
  <si>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</si>
  <si>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</si>
  <si>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</si>
  <si>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</si>
  <si>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</si>
  <si>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</si>
  <si>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</si>
  <si>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</si>
  <si>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</si>
  <si>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</si>
  <si>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</si>
  <si>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</si>
  <si>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</si>
  <si>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</si>
  <si>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</si>
  <si>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</si>
  <si>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</si>
  <si>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</si>
  <si>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</si>
  <si>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</si>
  <si>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</si>
  <si>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</si>
  <si>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</si>
  <si>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</si>
  <si>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</si>
  <si>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</si>
  <si>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</si>
  <si>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</si>
  <si>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</si>
  <si>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</si>
  <si>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</si>
  <si>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</si>
  <si>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</si>
  <si>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</si>
  <si>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</si>
  <si>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</si>
  <si>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</si>
  <si>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</si>
  <si>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</si>
  <si>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</si>
  <si>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</si>
  <si>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</si>
  <si>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</si>
  <si>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</si>
  <si>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</si>
  <si>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</si>
  <si>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</si>
  <si>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</si>
  <si>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</si>
  <si>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</si>
  <si>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</si>
  <si>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</si>
  <si>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</si>
  <si>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</si>
  <si>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</si>
  <si>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</si>
  <si>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</si>
  <si>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</si>
  <si>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</si>
  <si>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</si>
  <si>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</si>
  <si>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</si>
  <si>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</si>
  <si>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</si>
  <si>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</si>
  <si>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</si>
  <si>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</si>
  <si>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</si>
  <si>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</si>
  <si>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</si>
  <si>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</si>
  <si>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</si>
  <si>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</si>
  <si>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</si>
  <si>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</si>
  <si>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</si>
  <si>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</si>
  <si>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</si>
  <si>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</si>
  <si>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</si>
  <si>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</si>
  <si>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</si>
  <si>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</si>
  <si>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</si>
  <si>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</si>
  <si>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</si>
  <si>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</si>
  <si>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</si>
  <si>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</si>
  <si>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</si>
  <si>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</si>
  <si>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</si>
  <si>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</si>
  <si>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</si>
  <si>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</si>
  <si>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</si>
  <si>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</si>
  <si>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</si>
  <si>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</si>
  <si>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</si>
  <si>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</si>
  <si>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</si>
  <si>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</si>
  <si>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</si>
  <si>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</si>
  <si>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</si>
  <si>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</si>
  <si>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</si>
  <si>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</si>
  <si>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</si>
  <si>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</si>
  <si>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</si>
  <si>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</si>
  <si>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</si>
  <si>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</si>
  <si>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</si>
  <si>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</si>
  <si>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</si>
  <si>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</si>
  <si>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</si>
  <si>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</si>
  <si>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</si>
  <si>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</si>
  <si>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</si>
  <si>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</si>
  <si>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</si>
  <si>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</si>
  <si>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</si>
  <si>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</si>
  <si>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</si>
  <si>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</si>
  <si>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</si>
  <si>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</si>
  <si>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</si>
  <si>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</si>
  <si>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</si>
  <si>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</si>
  <si>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</si>
  <si>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</si>
  <si>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</si>
  <si>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</si>
  <si>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</si>
  <si>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</si>
  <si>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</si>
  <si>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</si>
  <si>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</si>
  <si>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</si>
  <si>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</si>
  <si>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</si>
  <si>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</si>
  <si>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</si>
  <si>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</si>
  <si>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</si>
  <si>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</si>
  <si>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</si>
  <si>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</si>
  <si>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</si>
  <si>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</si>
  <si>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</si>
  <si>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</si>
  <si>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</si>
  <si>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</si>
  <si>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</si>
  <si>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</si>
  <si>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</si>
  <si>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</si>
  <si>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</si>
  <si>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</si>
  <si>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</si>
  <si>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</si>
  <si>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</si>
  <si>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</si>
  <si>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</si>
  <si>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</si>
  <si>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</si>
  <si>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</si>
  <si>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</si>
  <si>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</si>
  <si>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</si>
  <si>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</si>
  <si>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</si>
  <si>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</si>
  <si>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</si>
  <si>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</si>
  <si>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</si>
  <si>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</si>
  <si>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</si>
  <si>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</si>
  <si>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</si>
  <si>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</si>
  <si>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</si>
  <si>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</si>
  <si>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</si>
  <si>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</si>
  <si>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</si>
  <si>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</si>
  <si>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</si>
  <si>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</si>
  <si>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</si>
  <si>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</si>
  <si>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</si>
  <si>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</si>
  <si>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</si>
  <si>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</si>
  <si>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</si>
  <si>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</si>
  <si>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</si>
  <si>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</si>
  <si>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</si>
  <si>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</si>
  <si>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</si>
  <si>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</si>
  <si>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</si>
  <si>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</si>
  <si>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</si>
  <si>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</si>
  <si>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</si>
  <si>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</si>
  <si>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</si>
  <si>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</si>
  <si>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</si>
  <si>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</si>
  <si>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</si>
  <si>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</si>
  <si>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</si>
  <si>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</si>
  <si>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</si>
  <si>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</si>
  <si>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</si>
  <si>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</si>
  <si>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</si>
  <si>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</si>
  <si>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</si>
  <si>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</si>
  <si>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</si>
  <si>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</si>
  <si>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</si>
  <si>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</si>
  <si>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</si>
  <si>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</si>
  <si>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</si>
  <si>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</si>
  <si>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</si>
  <si>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</si>
  <si>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</si>
  <si>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</si>
  <si>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</si>
  <si>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</si>
  <si>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</si>
  <si>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</si>
  <si>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</si>
  <si>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</si>
  <si>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</si>
  <si>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</si>
  <si>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</si>
  <si>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</si>
  <si>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</si>
  <si>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</si>
  <si>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</si>
  <si>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</si>
  <si>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</si>
  <si>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</si>
  <si>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</si>
  <si>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</si>
  <si>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</si>
  <si>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</si>
  <si>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</si>
  <si>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</si>
  <si>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</si>
  <si>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</si>
  <si>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</si>
  <si>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</si>
  <si>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</si>
  <si>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</si>
  <si>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</si>
  <si>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</si>
  <si>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</si>
  <si>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</si>
  <si>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</si>
  <si>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</si>
  <si>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</si>
  <si>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</si>
  <si>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</si>
  <si>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</si>
  <si>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</si>
  <si>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</si>
  <si>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 </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</si>
  <si>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</si>
  <si>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</si>
  <si>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</si>
  <si>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</si>
  <si>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</si>
  <si>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</si>
  <si>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</si>
  <si>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</si>
  <si>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</si>
  <si>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</si>
  <si>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</si>
  <si>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</si>
  <si>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</si>
  <si>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</si>
  <si>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</si>
  <si>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</si>
  <si>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</si>
  <si>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</si>
  <si>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</si>
  <si>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</si>
  <si>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</si>
  <si>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</si>
  <si>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</si>
  <si>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</si>
  <si>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</si>
  <si>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</si>
  <si>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</si>
  <si>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</si>
  <si>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</si>
  <si>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</si>
  <si>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</si>
  <si>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</si>
  <si>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</si>
  <si>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</si>
  <si>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</si>
  <si>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</si>
  <si>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</si>
  <si>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</si>
  <si>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</si>
  <si>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</si>
  <si>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</si>
  <si>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</si>
  <si>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</si>
  <si>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</si>
  <si>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</si>
  <si>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</si>
  <si>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</si>
  <si>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</si>
  <si>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</si>
  <si>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</si>
  <si>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</si>
  <si>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</si>
  <si>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</si>
  <si>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</si>
  <si>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</si>
  <si>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</si>
  <si>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</si>
  <si>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</si>
  <si>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</si>
  <si>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</si>
  <si>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</si>
  <si>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</si>
  <si>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</si>
  <si>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</si>
  <si>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</si>
  <si>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</si>
  <si>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</si>
  <si>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</si>
  <si>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</si>
  <si>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</si>
  <si>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</si>
  <si>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</si>
  <si>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</si>
  <si>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</si>
  <si>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</si>
  <si>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</si>
  <si>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</si>
  <si>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</si>
  <si>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</si>
  <si>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</si>
  <si>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</si>
  <si>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</si>
  <si>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</si>
  <si>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</si>
  <si>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</si>
  <si>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</si>
  <si>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</si>
  <si>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</si>
  <si>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</si>
  <si>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</si>
  <si>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</si>
  <si>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</si>
  <si>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</si>
  <si>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</si>
  <si>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</si>
  <si>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</si>
  <si>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</si>
  <si>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</si>
  <si>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</si>
  <si>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</si>
  <si>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</si>
  <si>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</si>
  <si>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</si>
  <si>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</si>
  <si>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</si>
  <si>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</si>
  <si>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</si>
  <si>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</si>
  <si>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</si>
  <si>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</si>
  <si>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</si>
  <si>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</si>
  <si>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</si>
  <si>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</si>
  <si>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</si>
  <si>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</si>
  <si>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</si>
  <si>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</si>
  <si>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</si>
  <si>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</si>
  <si>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</si>
  <si>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</si>
  <si>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</si>
  <si>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</si>
  <si>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</si>
  <si>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</si>
  <si>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</si>
  <si>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</si>
  <si>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</si>
  <si>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</si>
  <si>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</si>
  <si>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</si>
  <si>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</si>
  <si>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</si>
  <si>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</si>
  <si>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</si>
  <si>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</si>
  <si>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</si>
  <si>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</si>
  <si>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</si>
  <si>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</si>
  <si>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</si>
  <si>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</si>
  <si>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</si>
  <si>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</si>
  <si>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</si>
  <si>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</si>
  <si>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</si>
  <si>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</si>
  <si>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</si>
  <si>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</si>
  <si>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</si>
  <si>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</si>
  <si>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</si>
  <si>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</si>
  <si>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</si>
  <si>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</si>
  <si>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</si>
  <si>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</si>
  <si>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</si>
  <si>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</si>
  <si>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</si>
  <si>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</si>
  <si>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</si>
  <si>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</si>
  <si>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</si>
  <si>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</si>
  <si>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</si>
  <si>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</si>
  <si>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</si>
  <si>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</si>
  <si>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</si>
  <si>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</si>
  <si>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</si>
  <si>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</si>
  <si>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</si>
  <si>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</si>
  <si>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</si>
  <si>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</si>
  <si>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</si>
  <si>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</si>
  <si>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</si>
  <si>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</si>
  <si>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</si>
  <si>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</si>
  <si>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</si>
  <si>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</si>
  <si>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</si>
  <si>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</si>
  <si>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</si>
  <si>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</si>
  <si>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</si>
  <si>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</si>
  <si>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</si>
  <si>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</si>
  <si>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</si>
  <si>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</si>
  <si>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</si>
  <si>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</si>
  <si>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</si>
  <si>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</si>
  <si>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</si>
  <si>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</si>
  <si>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</si>
  <si>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</si>
  <si>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</si>
  <si>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</si>
  <si>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</si>
  <si>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</si>
  <si>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</si>
  <si>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</si>
  <si>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</si>
  <si>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</si>
  <si>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</si>
  <si>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</si>
  <si>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</si>
  <si>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</si>
  <si>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</si>
  <si>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</si>
  <si>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</si>
  <si>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</si>
  <si>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</si>
  <si>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</si>
  <si>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</si>
  <si>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</si>
  <si>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</si>
  <si>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</si>
  <si>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</si>
  <si>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</si>
  <si>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</si>
  <si>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</si>
  <si>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</si>
  <si>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</si>
  <si>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</si>
  <si>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</si>
  <si>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</si>
  <si>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</si>
  <si>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</si>
  <si>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</si>
  <si>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</si>
  <si>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</si>
  <si>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</si>
  <si>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</si>
  <si>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</si>
  <si>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</si>
  <si>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</si>
  <si>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</si>
  <si>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</si>
  <si>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</si>
  <si>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</si>
  <si>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</si>
  <si>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</si>
  <si>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</si>
  <si>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</si>
  <si>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</si>
  <si>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</si>
  <si>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</si>
  <si>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</si>
  <si>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</si>
  <si>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</si>
  <si>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</si>
  <si>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</si>
  <si>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</si>
  <si>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</si>
  <si>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</si>
  <si>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</si>
  <si>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</si>
  <si>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</si>
  <si>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</si>
  <si>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</si>
  <si>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</si>
  <si>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</si>
  <si>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</si>
  <si>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</si>
  <si>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</si>
  <si>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</si>
  <si>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</si>
  <si>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</si>
  <si>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</si>
  <si>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</si>
  <si>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</si>
  <si>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</si>
  <si>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</si>
  <si>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</si>
  <si>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</si>
  <si>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</si>
  <si>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</si>
  <si>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</si>
  <si>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</si>
  <si>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</si>
  <si>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</si>
  <si>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</si>
  <si>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</si>
  <si>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</si>
  <si>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</si>
  <si>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</si>
  <si>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</si>
  <si>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</si>
  <si>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</si>
  <si>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</si>
  <si>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</si>
  <si>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</si>
  <si>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</si>
  <si>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</si>
  <si>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</si>
  <si>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</si>
  <si>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</si>
  <si>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</si>
  <si>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</si>
  <si>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</si>
  <si>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</si>
  <si>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</si>
  <si>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</si>
  <si>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</si>
  <si>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</si>
  <si>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</si>
  <si>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</si>
  <si>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</si>
  <si>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</si>
  <si>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</si>
  <si>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</si>
  <si>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</si>
  <si>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</si>
  <si>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</si>
  <si>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</si>
  <si>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</si>
  <si>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</si>
  <si>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</si>
  <si>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</si>
  <si>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</si>
  <si>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</si>
  <si>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</si>
  <si>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</si>
  <si>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</si>
  <si>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</si>
  <si>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</si>
  <si>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</si>
  <si>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</si>
  <si>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</si>
  <si>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</si>
  <si>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</si>
  <si>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</si>
  <si>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</si>
  <si>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</si>
  <si>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</si>
  <si>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</si>
  <si>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</si>
  <si>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</si>
  <si>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</si>
  <si>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</si>
  <si>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</si>
  <si>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</si>
  <si>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</si>
  <si>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</si>
  <si>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</si>
  <si>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</si>
  <si>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</si>
  <si>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</si>
  <si>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</si>
  <si>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</si>
  <si>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</si>
  <si>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</si>
  <si>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</si>
  <si>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</si>
  <si>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</si>
  <si>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</si>
  <si>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</si>
  <si>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</si>
  <si>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</si>
  <si>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</si>
  <si>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</si>
  <si>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</si>
  <si>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</si>
  <si>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</si>
  <si>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</si>
  <si>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</si>
  <si>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</si>
  <si>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</si>
  <si>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</si>
  <si>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</si>
  <si>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</si>
  <si>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</si>
  <si>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</si>
  <si>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</si>
  <si>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</si>
  <si>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</si>
  <si>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</si>
  <si>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</si>
  <si>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</si>
  <si>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</si>
  <si>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</si>
  <si>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</si>
  <si>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</si>
  <si>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</si>
  <si>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</si>
  <si>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</si>
  <si>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</si>
  <si>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</si>
  <si>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</si>
  <si>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</si>
  <si>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</si>
  <si>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</si>
  <si>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</si>
  <si>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</si>
  <si>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</si>
  <si>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</si>
  <si>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</si>
  <si>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</si>
  <si>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</si>
  <si>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</si>
  <si>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</si>
  <si>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</si>
  <si>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</si>
  <si>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</si>
  <si>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</si>
  <si>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</si>
  <si>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</si>
  <si>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</si>
  <si>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</si>
  <si>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</si>
  <si>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</si>
  <si>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</si>
  <si>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</si>
  <si>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</si>
  <si>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</si>
  <si>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中央政府国内债务发行费用支出</t>
  </si>
  <si>
    <t xml:space="preserve">    中央政府国外债务发行费用支出</t>
  </si>
  <si>
    <t xml:space="preserve">      中央政府国外债务发行费用支出</t>
  </si>
  <si>
    <t xml:space="preserve">    地方政府一般债务发行费用支出</t>
  </si>
  <si>
    <t xml:space="preserve">      地方政府一般债务发行费用支出</t>
  </si>
  <si>
    <t>辰溪县2025年一般公共预算县本级支出预算表</t>
  </si>
  <si>
    <t>辰溪县2025年一般公共预算县本级基本支出预算表</t>
  </si>
  <si>
    <t>单位:万元</t>
  </si>
  <si>
    <t>一般公共预算基本支出</t>
  </si>
  <si>
    <t>财政拨款列支数</t>
  </si>
  <si>
    <t>财政权责发生制列支数</t>
  </si>
  <si>
    <t>合  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</si>
  <si>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</si>
  <si>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</si>
  <si>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</si>
  <si>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</si>
  <si>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</si>
  <si>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</si>
  <si>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</si>
  <si>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</si>
  <si>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</si>
  <si>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</si>
  <si>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</si>
  <si>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</si>
  <si>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</si>
  <si>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</si>
  <si>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</si>
  <si>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</si>
  <si>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</si>
  <si>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</si>
  <si>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</si>
  <si>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</si>
  <si>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</si>
  <si>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</si>
  <si>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</si>
  <si>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</si>
  <si>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</si>
  <si>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</si>
  <si>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</si>
  <si>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</si>
  <si>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</si>
  <si>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</si>
  <si>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</si>
  <si>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</si>
  <si>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</si>
  <si>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</si>
  <si>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</si>
  <si>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</si>
  <si>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</si>
  <si>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</si>
  <si>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</si>
  <si>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</si>
  <si>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</si>
  <si>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</si>
  <si>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</si>
  <si>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</si>
  <si>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</si>
  <si>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</si>
  <si>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</si>
  <si>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</si>
  <si>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</si>
  <si>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</si>
  <si>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</si>
  <si>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</si>
  <si>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</si>
  <si>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</si>
  <si>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</si>
  <si>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</si>
  <si>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</si>
  <si>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</si>
  <si>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</si>
  <si>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</si>
  <si>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</si>
  <si>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辰溪县2025年一般公共预算税收返还和转移支付表</t>
  </si>
  <si>
    <t xml:space="preserve">                 单位：万元</t>
  </si>
  <si>
    <t>项  目</t>
  </si>
  <si>
    <t>辰溪县2025年一般公共预算专项转移支付分地区分项目表</t>
  </si>
  <si>
    <t>序号</t>
  </si>
  <si>
    <t>单位</t>
  </si>
  <si>
    <t>基数补贴</t>
  </si>
  <si>
    <t>村级组织运转经费</t>
  </si>
  <si>
    <t>专项指标</t>
  </si>
  <si>
    <t>税收返还</t>
  </si>
  <si>
    <t>税改专项转移支付</t>
  </si>
  <si>
    <t>工资转移支付</t>
  </si>
  <si>
    <t>铁山水资源保护</t>
  </si>
  <si>
    <t>财力转移支付</t>
  </si>
  <si>
    <t>增收奖</t>
  </si>
  <si>
    <t>体制补助</t>
  </si>
  <si>
    <t>均衡性转移支付</t>
  </si>
  <si>
    <t>收入合计</t>
  </si>
  <si>
    <t>上级转移支付全部纳入本级财政预算，财力性转移支付全部用于平衡本级财力，专项转移支付严格按照相关文件规定执行。</t>
  </si>
  <si>
    <t>辰溪县政府一般债务限额和余额情况表</t>
  </si>
  <si>
    <t>单位：亿元</t>
  </si>
  <si>
    <t>年份</t>
  </si>
  <si>
    <t>限额</t>
  </si>
  <si>
    <t>余额</t>
  </si>
  <si>
    <t>2024年末</t>
  </si>
  <si>
    <t>辰溪县2025年政府性基金预算收入表</t>
  </si>
  <si>
    <t xml:space="preserve">  政府性基金收入</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</si>
  <si>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</si>
  <si>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</si>
  <si>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</si>
  <si>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</si>
  <si>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</si>
  <si>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</si>
  <si>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</si>
  <si>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</si>
  <si>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</si>
  <si>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</si>
  <si>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</si>
  <si>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</si>
  <si>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</si>
  <si>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</si>
  <si>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</si>
  <si>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</si>
  <si>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</si>
  <si>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</si>
  <si>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</si>
  <si>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</si>
  <si>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</si>
  <si>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</si>
  <si>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</si>
  <si>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</si>
  <si>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</si>
  <si>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</si>
  <si>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</si>
  <si>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</si>
  <si>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</si>
  <si>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</si>
  <si>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</si>
  <si>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</si>
  <si>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</si>
  <si>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</si>
  <si>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</si>
  <si>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</si>
  <si>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</si>
  <si>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</si>
  <si>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</si>
  <si>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</si>
  <si>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</si>
  <si>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</si>
  <si>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</si>
  <si>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</si>
  <si>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</si>
  <si>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</si>
  <si>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</si>
  <si>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</si>
  <si>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</si>
  <si>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专项债务对应项目专项收入</t>
  </si>
  <si>
    <t xml:space="preserve">    海南省高等级公路车辆通行附加费专项债务对应项目专项收入</t>
  </si>
  <si>
    <t xml:space="preserve">    国家电影事业发展专项资金专项债务对应项目专项收入</t>
  </si>
  <si>
    <t xml:space="preserve">    国有土地使用权出让金专项债务对应项目专项收入</t>
  </si>
  <si>
    <t xml:space="preserve">      土地储备专项债券对应项目专项收入</t>
  </si>
  <si>
    <t xml:space="preserve">      棚户区改造专项债券对应项目专项收入</t>
  </si>
  <si>
    <t xml:space="preserve">      其他国有土地使用权出让金专项债务对应项目专项收入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</si>
  <si>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</si>
  <si>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</si>
  <si>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</si>
  <si>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</si>
  <si>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</si>
  <si>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</si>
  <si>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政府收费公路专项债券对应项目专项收入</t>
  </si>
  <si>
    <t xml:space="preserve">      其他车辆通行费专项债务对应项目专项收入</t>
  </si>
  <si>
    <t xml:space="preserve">    污水处理费专项债务对应项目专项收入</t>
  </si>
  <si>
    <t xml:space="preserve">    其他政府性基金专项债务对应项目专项收入</t>
  </si>
  <si>
    <t xml:space="preserve">      其他地方自行试点项目收益专项债券对应项目专项收入</t>
  </si>
  <si>
    <t xml:space="preserve">      其他政府性基金专项债务对应项目专项收入</t>
  </si>
  <si>
    <t>1050402</t>
  </si>
  <si>
    <t>专项债务收入</t>
  </si>
  <si>
    <t>11004</t>
  </si>
  <si>
    <t>政府性基金转移支付收入</t>
  </si>
  <si>
    <t>1100603</t>
  </si>
  <si>
    <t>政府性基金上解收入</t>
  </si>
  <si>
    <t>1100802</t>
  </si>
  <si>
    <t>政府性基金预算上年结余收入</t>
  </si>
  <si>
    <t>1100902</t>
  </si>
  <si>
    <t>调入政府性基金预算资金</t>
  </si>
  <si>
    <t>110090299</t>
  </si>
  <si>
    <t>其他调入政府性基金预算资金</t>
  </si>
  <si>
    <t>1101102</t>
  </si>
  <si>
    <t>地方政府专项债务转贷收入</t>
  </si>
  <si>
    <t>辰溪县2025年政府性基金预算支出表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</si>
  <si>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</si>
  <si>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</si>
  <si>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</si>
  <si>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</si>
  <si>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</si>
  <si>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</si>
  <si>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</si>
  <si>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</si>
  <si>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</si>
  <si>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</si>
  <si>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</si>
  <si>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</si>
  <si>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</si>
  <si>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</si>
  <si>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</si>
  <si>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</si>
  <si>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</si>
  <si>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</si>
  <si>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</si>
  <si>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</si>
  <si>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</si>
  <si>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</si>
  <si>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</si>
  <si>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</si>
  <si>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</si>
  <si>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</si>
  <si>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</si>
  <si>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</si>
  <si>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</si>
  <si>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</si>
  <si>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</si>
  <si>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</si>
  <si>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</si>
  <si>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</si>
  <si>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</si>
  <si>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</si>
  <si>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</si>
  <si>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</si>
  <si>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</si>
  <si>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</si>
  <si>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</si>
  <si>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</si>
  <si>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</si>
  <si>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</si>
  <si>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</si>
  <si>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</si>
  <si>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</si>
  <si>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</si>
  <si>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</si>
  <si>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</si>
  <si>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</si>
  <si>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</si>
  <si>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</si>
  <si>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</si>
  <si>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</si>
  <si>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</si>
  <si>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</si>
  <si>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</si>
  <si>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</si>
  <si>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</si>
  <si>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</si>
  <si>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</si>
  <si>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</si>
  <si>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</si>
  <si>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</si>
  <si>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</si>
  <si>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</si>
  <si>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</si>
  <si>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</si>
  <si>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</si>
  <si>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</si>
  <si>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</si>
  <si>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</si>
  <si>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</si>
  <si>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</si>
  <si>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</si>
  <si>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</si>
  <si>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</si>
  <si>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</si>
  <si>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</si>
  <si>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</si>
  <si>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</si>
  <si>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</si>
  <si>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</si>
  <si>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</si>
  <si>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</si>
  <si>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</si>
  <si>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</si>
  <si>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</si>
  <si>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</si>
  <si>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</si>
  <si>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</si>
  <si>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</si>
  <si>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</si>
  <si>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</si>
  <si>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</si>
  <si>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</si>
  <si>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</si>
  <si>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</si>
  <si>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</si>
  <si>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</si>
  <si>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</si>
  <si>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</si>
  <si>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</si>
  <si>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</si>
  <si>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</si>
  <si>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</si>
  <si>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</si>
  <si>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</si>
  <si>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</si>
  <si>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</si>
  <si>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</si>
  <si>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</si>
  <si>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</si>
  <si>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</si>
  <si>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</si>
  <si>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</si>
  <si>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</si>
  <si>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</si>
  <si>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</si>
  <si>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</si>
  <si>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</si>
  <si>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</si>
  <si>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</si>
  <si>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</si>
  <si>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</si>
  <si>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</si>
  <si>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</si>
  <si>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</si>
  <si>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</si>
  <si>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</si>
  <si>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</si>
  <si>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</si>
  <si>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</si>
  <si>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</si>
  <si>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</si>
  <si>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</si>
  <si>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</si>
  <si>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</si>
  <si>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</si>
  <si>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</si>
  <si>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</si>
  <si>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</si>
  <si>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</si>
  <si>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</si>
  <si>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</si>
  <si>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</si>
  <si>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</si>
  <si>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</si>
  <si>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</si>
  <si>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</si>
  <si>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</si>
  <si>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</si>
  <si>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</si>
  <si>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</si>
  <si>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</si>
  <si>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</si>
  <si>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</si>
  <si>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</si>
  <si>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</si>
  <si>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</si>
  <si>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</si>
  <si>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</si>
  <si>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</si>
  <si>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</si>
  <si>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</si>
  <si>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</si>
  <si>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</si>
  <si>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</si>
  <si>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</si>
  <si>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</si>
  <si>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</si>
  <si>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</si>
  <si>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</si>
  <si>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</si>
  <si>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</si>
  <si>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</si>
  <si>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</si>
  <si>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</si>
  <si>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</si>
  <si>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</si>
  <si>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</si>
  <si>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</si>
  <si>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</si>
  <si>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</si>
  <si>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</si>
  <si>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</si>
  <si>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</si>
  <si>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</si>
  <si>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</si>
  <si>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</si>
  <si>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</si>
  <si>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</si>
  <si>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</si>
  <si>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</si>
  <si>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</si>
  <si>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</si>
  <si>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</si>
  <si>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</si>
  <si>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</si>
  <si>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</si>
  <si>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</si>
  <si>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</si>
  <si>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</si>
  <si>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</si>
  <si>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</si>
  <si>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</si>
  <si>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</si>
  <si>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</si>
  <si>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</si>
  <si>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</si>
  <si>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</si>
  <si>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</si>
  <si>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</si>
  <si>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</si>
  <si>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23004</t>
  </si>
  <si>
    <t>政府性基金转移支付</t>
  </si>
  <si>
    <t>2300603</t>
  </si>
  <si>
    <t>政府性基金上解支出</t>
  </si>
  <si>
    <t>2300802</t>
  </si>
  <si>
    <t>政府性基金预算调出资金</t>
  </si>
  <si>
    <t>2300902</t>
  </si>
  <si>
    <t>政府性基金年终结余</t>
  </si>
  <si>
    <t>23104</t>
  </si>
  <si>
    <t>地方政府专项债务还本支出</t>
  </si>
  <si>
    <t>辰溪县2025年度本级政府性基金预算支出表</t>
  </si>
  <si>
    <t>辰溪县2025年政府性基金预算转移支付表</t>
  </si>
  <si>
    <t>地区名称</t>
  </si>
  <si>
    <t>市（县、镇）名1</t>
  </si>
  <si>
    <t>市（县、镇）名2</t>
  </si>
  <si>
    <t>市（县、镇）名3</t>
  </si>
  <si>
    <t>市（县、镇）名4</t>
  </si>
  <si>
    <t>市（县、镇）名5</t>
  </si>
  <si>
    <t>……</t>
  </si>
  <si>
    <t>未分配数</t>
  </si>
  <si>
    <t>合计</t>
  </si>
  <si>
    <t>注：辰溪县无政府性基金对下转移支付预算，故以空表列示</t>
  </si>
  <si>
    <t>政府专项债务限额和余额情况表</t>
  </si>
  <si>
    <t>时间</t>
  </si>
  <si>
    <t>辰溪县2025年国有资本经营预算收入表</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</si>
  <si>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</si>
  <si>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</si>
  <si>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</si>
  <si>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</si>
  <si>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</si>
  <si>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</si>
  <si>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</si>
  <si>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</si>
  <si>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</si>
  <si>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</si>
  <si>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</si>
  <si>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</si>
  <si>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</si>
  <si>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</si>
  <si>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</si>
  <si>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</si>
  <si>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</si>
  <si>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</si>
  <si>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</si>
  <si>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</si>
  <si>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</si>
  <si>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</si>
  <si>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</si>
  <si>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</si>
  <si>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</si>
  <si>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</si>
  <si>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</si>
  <si>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</si>
  <si>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</si>
  <si>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</si>
  <si>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</si>
  <si>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</si>
  <si>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</si>
  <si>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</si>
  <si>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</si>
  <si>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</si>
  <si>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</si>
  <si>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</si>
  <si>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</si>
  <si>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</si>
  <si>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</si>
  <si>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</si>
  <si>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</si>
  <si>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</si>
  <si>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</si>
  <si>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</si>
  <si>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</si>
  <si>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</si>
  <si>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11005</t>
  </si>
  <si>
    <t>国有资本经营预算转移支付收入</t>
  </si>
  <si>
    <t>1100501</t>
  </si>
  <si>
    <t>1100604</t>
  </si>
  <si>
    <t>国有资本经营预算上解收入</t>
  </si>
  <si>
    <t>1100804</t>
  </si>
  <si>
    <t>国有资本经营预算上年结余收入</t>
  </si>
  <si>
    <t>收 入 总 计</t>
  </si>
  <si>
    <t xml:space="preserve">   </t>
  </si>
  <si>
    <t>辰溪县2025年国有资本经营支出预算表</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</si>
  <si>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</si>
  <si>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</si>
  <si>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</si>
  <si>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</si>
  <si>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</si>
  <si>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</si>
  <si>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</si>
  <si>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</si>
  <si>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</si>
  <si>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</si>
  <si>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</si>
  <si>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</si>
  <si>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</si>
  <si>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</si>
  <si>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</si>
  <si>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</si>
  <si>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</si>
  <si>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</si>
  <si>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</si>
  <si>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</si>
  <si>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</si>
  <si>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</si>
  <si>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</si>
  <si>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</si>
  <si>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</si>
  <si>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</si>
  <si>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23005</t>
  </si>
  <si>
    <t>国有资本经营预算转移支付</t>
  </si>
  <si>
    <t>2300501</t>
  </si>
  <si>
    <t>国有资本经营预算转移支付支出</t>
  </si>
  <si>
    <t>2300604</t>
  </si>
  <si>
    <t>国有资本经营预算上解支出</t>
  </si>
  <si>
    <t>2300803</t>
  </si>
  <si>
    <t>国有资本经营预算调出资金</t>
  </si>
  <si>
    <t>2300918</t>
  </si>
  <si>
    <t>国有资本经营预算年终结余</t>
  </si>
  <si>
    <t>支 出 总 计</t>
  </si>
  <si>
    <t>辰溪县2025年本级国有资本经营预算支出表</t>
  </si>
  <si>
    <t>国有资本经营预算转移支付表</t>
  </si>
  <si>
    <t>注：辰溪县无国有资本经营对下转移支付预算，故以空表列示</t>
  </si>
  <si>
    <t>辰溪县2025年社会保险基金预算收支总表</t>
  </si>
  <si>
    <t>项        目</t>
  </si>
  <si>
    <t xml:space="preserve">企业职工基本
养老保险基金
</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</si>
  <si>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</si>
  <si>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</si>
  <si>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</si>
  <si>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</si>
  <si>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</si>
  <si>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</si>
  <si>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</si>
  <si>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</si>
  <si>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</si>
  <si>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</si>
  <si>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</si>
  <si>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</si>
  <si>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</si>
  <si>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</si>
  <si>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</si>
  <si>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</si>
  <si>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</si>
  <si>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</si>
  <si>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</si>
  <si>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</si>
  <si>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</si>
  <si>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三、本年收支结余</t>
  </si>
  <si>
    <t>四、年末滚存结余</t>
  </si>
  <si>
    <t>辰溪县2025年社会保险基金预算收入表</t>
  </si>
  <si>
    <t>辰溪县2025年社会保险基金预算支出表</t>
  </si>
  <si>
    <t>辰溪县2025年“三公”经费预算汇总表</t>
  </si>
  <si>
    <t>上年预算数</t>
  </si>
  <si>
    <t>本年预算数</t>
  </si>
  <si>
    <t>因公出国（境）费</t>
  </si>
  <si>
    <t>公务用车购置及运行费</t>
  </si>
  <si>
    <t>小计</t>
  </si>
  <si>
    <t>公务用车购置费</t>
  </si>
  <si>
    <t>公务用车运行费</t>
  </si>
  <si>
    <t>公务接待费</t>
  </si>
  <si>
    <t xml:space="preserve">    增减情况说明：2025年度“三公”经费预算数为1710万元，较2024年减少375万元，下降17.99%。其中：因公出国（境）费预算数为0万元；公务用车购置及运行费预算数为1423万元，较上年增加47万元，增长3.42%，主要是因为县机关事务中心及县公安局公务用车购置费较上年增加。其中：公务用车购置费预算数为394万元，公务用车运行费预算数为1029万元；公务接待费预算数为287万元，较上年减少422万元，下降59.52%。按照“三公”经费只减不增的原则，2025年我县将进一步严格规范“三公”经费，控制规模和标准，严格执行预算管理等相关规定，确保全县“三公”经费逐年下降。</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</si>
</sst>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0.00;;"/>
    <numFmt numFmtId="178" formatCode="0.00_ "/>
    <numFmt numFmtId="179" formatCode="0_);[Red]\(0\)"/>
    <numFmt numFmtId="180" formatCode="0.00_);[Red]\(0.00\)"/>
    <numFmt numFmtId="181" formatCode="\ @"/>
    <numFmt numFmtId="182" formatCode="0_ ;[Red]\-0\ ;"/>
  </numFmts>
  <fonts count="73">
    <font>
      <sz val="11"/>
      <color theme="1"/>
      <name val="宋体"/>
      <charset val="134"/>
      <scheme val="minor"/>
    </font>
    <font>
      <sz val="12"/>
      <name val="宋体"/>
      <charset val="134"/>
    </font>
    <font>
      <sz val="12"/>
      <name val="楷体_GB2312"/>
      <charset val="134"/>
    </font>
    <font>
      <b/>
      <sz val="12"/>
      <name val="宋体"/>
      <charset val="134"/>
    </font>
    <font>
      <b/>
      <sz val="14"/>
      <name val="方正小标宋简体"/>
      <charset val="134"/>
    </font>
    <font>
      <sz val="9"/>
      <name val="宋体"/>
      <charset val="134"/>
    </font>
    <font>
      <b/>
      <sz val="10"/>
      <name val="宋体"/>
      <charset val="134"/>
    </font>
    <font>
      <sz val="11"/>
      <color indexed="8"/>
      <name val="宋体"/>
      <charset val="134"/>
    </font>
    <font>
      <sz val="11"/>
      <name val="宋体"/>
      <charset val="134"/>
    </font>
    <font>
      <b/>
      <sz val="11"/>
      <name val="宋体"/>
      <charset val="134"/>
    </font>
    <font>
      <b/>
      <sz val="18"/>
      <color indexed="8"/>
      <name val="方正小标宋简体"/>
      <charset val="134"/>
    </font>
    <font>
      <b/>
      <sz val="18"/>
      <name val="方正小标宋简体"/>
      <charset val="134"/>
    </font>
    <font>
      <sz val="12"/>
      <color indexed="8"/>
      <name val="宋体"/>
      <charset val="134"/>
    </font>
    <font>
      <b/>
      <sz val="12"/>
      <color indexed="8"/>
      <name val="宋体"/>
      <charset val="134"/>
    </font>
    <font>
      <sz val="11"/>
      <name val="宋体"/>
      <charset val="134"/>
      <scheme val="minor"/>
    </font>
    <font>
      <sz val="9"/>
      <name val="Arial"/>
      <charset val="0"/>
    </font>
    <font>
      <sz val="11"/>
      <name val="Arial"/>
      <charset val="0"/>
    </font>
    <font>
      <sz val="10"/>
      <name val="宋体"/>
      <charset val="134"/>
    </font>
    <font>
      <sz val="10"/>
      <color indexed="8"/>
      <name val="宋体"/>
      <charset val="134"/>
    </font>
    <font>
      <b/>
      <sz val="10"/>
      <color rgb="FF000000"/>
      <name val="宋体"/>
      <charset val="134"/>
    </font>
    <font>
      <sz val="9"/>
      <name val="宋体"/>
      <charset val="134"/>
      <scheme val="minor"/>
    </font>
    <font>
      <sz val="10"/>
      <color rgb="FF000000"/>
      <name val="宋体"/>
      <charset val="134"/>
    </font>
    <font>
      <b/>
      <sz val="14"/>
      <color indexed="8"/>
      <name val="方正小标宋简体"/>
      <charset val="134"/>
    </font>
    <font>
      <sz val="10"/>
      <color indexed="8"/>
      <name val="宋体"/>
      <charset val="0"/>
    </font>
    <font>
      <sz val="12"/>
      <color rgb="FF000000"/>
      <name val="宋体"/>
      <charset val="134"/>
    </font>
    <font>
      <sz val="12"/>
      <color indexed="8"/>
      <name val="Times New Roman"/>
      <charset val="0"/>
    </font>
    <font>
      <sz val="11"/>
      <color indexed="8"/>
      <name val="Times New Roman"/>
      <charset val="0"/>
    </font>
    <font>
      <b/>
      <sz val="14"/>
      <color rgb="FF000000"/>
      <name val="方正小标宋简体"/>
      <charset val="0"/>
    </font>
    <font>
      <b/>
      <sz val="14"/>
      <color indexed="8"/>
      <name val="方正小标宋简体"/>
      <charset val="0"/>
    </font>
    <font>
      <sz val="10"/>
      <color indexed="8"/>
      <name val="Times New Roman"/>
      <charset val="0"/>
    </font>
    <font>
      <sz val="10"/>
      <name val="宋体"/>
      <charset val="0"/>
    </font>
    <font>
      <sz val="16"/>
      <name val="方正小标宋简体"/>
      <charset val="134"/>
    </font>
    <font>
      <b/>
      <sz val="14"/>
      <name val="方正小标宋简体"/>
      <charset val="0"/>
    </font>
    <font>
      <sz val="16"/>
      <color indexed="8"/>
      <name val="方正小标宋简体"/>
      <charset val="134"/>
    </font>
    <font>
      <sz val="11"/>
      <name val="仿宋"/>
      <charset val="134"/>
    </font>
    <font>
      <sz val="12"/>
      <name val="仿宋"/>
      <charset val="134"/>
    </font>
    <font>
      <sz val="10"/>
      <color theme="1"/>
      <name val="宋体"/>
      <charset val="134"/>
      <scheme val="minor"/>
    </font>
    <font>
      <b/>
      <sz val="14"/>
      <color theme="1"/>
      <name val="方正小标宋简体"/>
      <charset val="134"/>
    </font>
    <font>
      <b/>
      <sz val="10"/>
      <color theme="1"/>
      <name val="宋体"/>
      <charset val="134"/>
      <scheme val="minor"/>
    </font>
    <font>
      <b/>
      <sz val="10"/>
      <name val="宋体"/>
      <charset val="134"/>
      <scheme val="minor"/>
    </font>
    <font>
      <b/>
      <sz val="10"/>
      <name val="方正小标宋简体"/>
      <charset val="134"/>
    </font>
    <font>
      <sz val="12"/>
      <name val="宋体"/>
      <charset val="134"/>
      <scheme val="minor"/>
    </font>
    <font>
      <sz val="10"/>
      <name val="宋体"/>
      <charset val="134"/>
      <scheme val="minor"/>
    </font>
    <font>
      <b/>
      <sz val="11"/>
      <name val="宋体"/>
      <charset val="134"/>
      <scheme val="minor"/>
    </font>
    <font>
      <sz val="11"/>
      <color rgb="FFFF0000"/>
      <name val="宋体"/>
      <charset val="134"/>
      <scheme val="minor"/>
    </font>
    <font>
      <sz val="11"/>
      <color indexed="8"/>
      <name val="宋体"/>
      <charset val="134"/>
      <scheme val="minor"/>
    </font>
    <font>
      <sz val="11"/>
      <color theme="1"/>
      <name val="宋体"/>
      <charset val="134"/>
    </font>
    <font>
      <b/>
      <sz val="11"/>
      <color theme="1"/>
      <name val="宋体"/>
      <charset val="134"/>
    </font>
    <font>
      <b/>
      <sz val="10"/>
      <color theme="1"/>
      <name val="宋体"/>
      <charset val="134"/>
    </font>
    <font>
      <sz val="11"/>
      <color rgb="FFFF0000"/>
      <name val="宋体"/>
      <charset val="134"/>
    </font>
    <font>
      <sz val="16"/>
      <color theme="1"/>
      <name val="宋体"/>
      <charset val="134"/>
    </font>
    <font>
      <sz val="26"/>
      <name val="宋体"/>
      <charset val="134"/>
    </font>
    <font>
      <sz val="16"/>
      <name val="宋体"/>
      <charset val="134"/>
    </font>
    <font>
      <sz val="26"/>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05"/>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6" borderId="32" applyNumberFormat="0" applyFon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33" applyNumberFormat="0" applyFill="0" applyAlignment="0" applyProtection="0">
      <alignment vertical="center"/>
    </xf>
    <xf numFmtId="0" fontId="60" fillId="0" borderId="33" applyNumberFormat="0" applyFill="0" applyAlignment="0" applyProtection="0">
      <alignment vertical="center"/>
    </xf>
    <xf numFmtId="0" fontId="61" fillId="0" borderId="34" applyNumberFormat="0" applyFill="0" applyAlignment="0" applyProtection="0">
      <alignment vertical="center"/>
    </xf>
    <xf numFmtId="0" fontId="61" fillId="0" borderId="0" applyNumberFormat="0" applyFill="0" applyBorder="0" applyAlignment="0" applyProtection="0">
      <alignment vertical="center"/>
    </xf>
    <xf numFmtId="0" fontId="62" fillId="7" borderId="35" applyNumberFormat="0" applyAlignment="0" applyProtection="0">
      <alignment vertical="center"/>
    </xf>
    <xf numFmtId="0" fontId="63" fillId="8" borderId="36" applyNumberFormat="0" applyAlignment="0" applyProtection="0">
      <alignment vertical="center"/>
    </xf>
    <xf numFmtId="0" fontId="64" fillId="8" borderId="35" applyNumberFormat="0" applyAlignment="0" applyProtection="0">
      <alignment vertical="center"/>
    </xf>
    <xf numFmtId="0" fontId="65" fillId="9" borderId="37" applyNumberFormat="0" applyAlignment="0" applyProtection="0">
      <alignment vertical="center"/>
    </xf>
    <xf numFmtId="0" fontId="66" fillId="0" borderId="38" applyNumberFormat="0" applyFill="0" applyAlignment="0" applyProtection="0">
      <alignment vertical="center"/>
    </xf>
    <xf numFmtId="0" fontId="67" fillId="0" borderId="39" applyNumberFormat="0" applyFill="0" applyAlignment="0" applyProtection="0">
      <alignment vertical="center"/>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70" fillId="12" borderId="0" applyNumberFormat="0" applyBorder="0" applyAlignment="0" applyProtection="0">
      <alignment vertical="center"/>
    </xf>
    <xf numFmtId="0" fontId="71"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2" fillId="34" borderId="0" applyNumberFormat="0" applyBorder="0" applyAlignment="0" applyProtection="0">
      <alignment vertical="center"/>
    </xf>
    <xf numFmtId="0" fontId="72" fillId="35" borderId="0" applyNumberFormat="0" applyBorder="0" applyAlignment="0" applyProtection="0">
      <alignment vertical="center"/>
    </xf>
    <xf numFmtId="0" fontId="71" fillId="36" borderId="0" applyNumberFormat="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2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1" xfId="0" applyFont="1" applyFill="1" applyBorder="1" applyAlignment="1">
      <alignment vertical="center"/>
    </xf>
    <xf numFmtId="0" fontId="5" fillId="0" borderId="0"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7" fillId="2" borderId="5" xfId="51" applyNumberFormat="1" applyFont="1" applyFill="1" applyBorder="1" applyAlignment="1">
      <alignment horizontal="left" vertical="center"/>
    </xf>
    <xf numFmtId="0" fontId="7" fillId="2" borderId="6" xfId="51" applyFont="1" applyFill="1" applyBorder="1" applyAlignment="1">
      <alignment horizontal="left" vertical="center"/>
    </xf>
    <xf numFmtId="176" fontId="8" fillId="0" borderId="6"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49" fontId="7" fillId="2" borderId="5" xfId="51" applyNumberFormat="1" applyFont="1" applyFill="1" applyBorder="1" applyAlignment="1">
      <alignment horizontal="left" vertical="center" wrapText="1"/>
    </xf>
    <xf numFmtId="49" fontId="7" fillId="2" borderId="6" xfId="51" applyNumberFormat="1" applyFont="1" applyFill="1" applyBorder="1" applyAlignment="1">
      <alignment horizontal="left" vertical="center" wrapText="1" shrinkToFit="1"/>
    </xf>
    <xf numFmtId="176" fontId="8" fillId="0" borderId="8"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8" fillId="0" borderId="8" xfId="0" applyNumberFormat="1" applyFont="1" applyFill="1" applyBorder="1" applyAlignment="1">
      <alignment horizontal="right" vertical="center" wrapText="1"/>
    </xf>
    <xf numFmtId="0" fontId="8" fillId="2" borderId="10" xfId="50" applyFont="1" applyFill="1" applyBorder="1" applyAlignment="1">
      <alignment horizontal="center" vertical="center"/>
    </xf>
    <xf numFmtId="0" fontId="8" fillId="2" borderId="11" xfId="50" applyFont="1" applyFill="1" applyBorder="1" applyAlignment="1">
      <alignment horizontal="center" vertical="center"/>
    </xf>
    <xf numFmtId="176" fontId="8" fillId="0" borderId="12" xfId="0" applyNumberFormat="1" applyFont="1" applyFill="1" applyBorder="1" applyAlignment="1">
      <alignment horizontal="right" vertical="center" wrapText="1"/>
    </xf>
    <xf numFmtId="176" fontId="8" fillId="0" borderId="13" xfId="0" applyNumberFormat="1" applyFont="1" applyFill="1" applyBorder="1" applyAlignment="1">
      <alignment horizontal="right" vertical="center" wrapText="1"/>
    </xf>
    <xf numFmtId="0" fontId="8" fillId="0"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 fillId="3" borderId="0" xfId="0" applyFont="1" applyFill="1" applyBorder="1" applyAlignment="1">
      <alignment vertical="center"/>
    </xf>
    <xf numFmtId="0" fontId="1" fillId="0" borderId="0" xfId="0" applyFont="1" applyFill="1" applyBorder="1" applyAlignment="1"/>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xf numFmtId="49" fontId="12" fillId="0" borderId="14" xfId="0" applyNumberFormat="1" applyFont="1" applyFill="1" applyBorder="1" applyAlignment="1">
      <alignment vertical="center"/>
    </xf>
    <xf numFmtId="49" fontId="12" fillId="0" borderId="15" xfId="0" applyNumberFormat="1" applyFont="1" applyFill="1" applyBorder="1" applyAlignment="1">
      <alignment vertical="center"/>
    </xf>
    <xf numFmtId="49" fontId="1" fillId="0" borderId="15" xfId="0" applyNumberFormat="1" applyFont="1" applyFill="1" applyBorder="1" applyAlignment="1"/>
    <xf numFmtId="49" fontId="13" fillId="0" borderId="16" xfId="0" applyNumberFormat="1" applyFont="1" applyFill="1" applyBorder="1" applyAlignment="1">
      <alignment horizontal="center" vertical="center"/>
    </xf>
    <xf numFmtId="49" fontId="13" fillId="0" borderId="17"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18" xfId="0" applyNumberFormat="1" applyFont="1" applyFill="1" applyBorder="1" applyAlignment="1">
      <alignment horizontal="center" vertical="center" wrapText="1"/>
    </xf>
    <xf numFmtId="49" fontId="13" fillId="0" borderId="16" xfId="0" applyNumberFormat="1" applyFont="1" applyFill="1" applyBorder="1" applyAlignment="1">
      <alignment horizontal="center" vertical="center" wrapText="1"/>
    </xf>
    <xf numFmtId="49" fontId="12" fillId="0" borderId="16" xfId="0" applyNumberFormat="1" applyFont="1" applyFill="1" applyBorder="1" applyAlignment="1">
      <alignment horizontal="left" vertical="center"/>
    </xf>
    <xf numFmtId="177" fontId="12" fillId="0" borderId="16" xfId="0" applyNumberFormat="1" applyFont="1" applyFill="1" applyBorder="1" applyAlignment="1">
      <alignment horizontal="right" vertical="center"/>
    </xf>
    <xf numFmtId="49" fontId="12" fillId="0" borderId="16" xfId="0" applyNumberFormat="1" applyFont="1" applyFill="1" applyBorder="1" applyAlignment="1">
      <alignment vertical="center"/>
    </xf>
    <xf numFmtId="49" fontId="12" fillId="0" borderId="19" xfId="0" applyNumberFormat="1" applyFont="1" applyFill="1" applyBorder="1" applyAlignment="1">
      <alignment horizontal="left" vertical="center"/>
    </xf>
    <xf numFmtId="49" fontId="12" fillId="0" borderId="14" xfId="0" applyNumberFormat="1" applyFont="1" applyFill="1" applyBorder="1" applyAlignment="1">
      <alignment horizontal="right" vertical="center"/>
    </xf>
    <xf numFmtId="177" fontId="12" fillId="0" borderId="17" xfId="0" applyNumberFormat="1" applyFont="1" applyFill="1" applyBorder="1" applyAlignment="1">
      <alignment horizontal="right" vertical="center"/>
    </xf>
    <xf numFmtId="177" fontId="12" fillId="0" borderId="20" xfId="0" applyNumberFormat="1" applyFont="1" applyFill="1" applyBorder="1" applyAlignment="1">
      <alignment horizontal="right" vertical="center"/>
    </xf>
    <xf numFmtId="49" fontId="12" fillId="0" borderId="16" xfId="0" applyNumberFormat="1" applyFont="1" applyFill="1" applyBorder="1" applyAlignment="1">
      <alignment horizontal="center" vertical="center"/>
    </xf>
    <xf numFmtId="0" fontId="14" fillId="0" borderId="0" xfId="0" applyFont="1" applyFill="1" applyBorder="1" applyAlignment="1"/>
    <xf numFmtId="0" fontId="15" fillId="0" borderId="0" xfId="0" applyFont="1" applyFill="1" applyBorder="1" applyAlignment="1">
      <alignment horizontal="left" vertical="center"/>
    </xf>
    <xf numFmtId="0" fontId="6"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6" xfId="0" applyFont="1" applyFill="1" applyBorder="1" applyAlignment="1">
      <alignment horizontal="right" vertical="center"/>
    </xf>
    <xf numFmtId="0" fontId="16" fillId="0" borderId="6" xfId="0" applyFont="1" applyFill="1" applyBorder="1" applyAlignment="1">
      <alignment horizontal="center" vertical="center"/>
    </xf>
    <xf numFmtId="0" fontId="8" fillId="0" borderId="6" xfId="0" applyFont="1" applyFill="1" applyBorder="1" applyAlignment="1">
      <alignment horizontal="left" vertical="center"/>
    </xf>
    <xf numFmtId="0" fontId="1" fillId="0" borderId="0" xfId="0" applyFont="1" applyFill="1" applyBorder="1" applyAlignment="1">
      <alignment horizontal="left" vertical="center"/>
    </xf>
    <xf numFmtId="0" fontId="6" fillId="0" borderId="0" xfId="0" applyFont="1" applyFill="1" applyBorder="1" applyAlignment="1">
      <alignment vertical="center"/>
    </xf>
    <xf numFmtId="0" fontId="17" fillId="0" borderId="0" xfId="0" applyFont="1" applyFill="1" applyBorder="1" applyAlignment="1"/>
    <xf numFmtId="0" fontId="1" fillId="0" borderId="0" xfId="0" applyFont="1" applyFill="1" applyBorder="1" applyAlignment="1">
      <alignment horizontal="left"/>
    </xf>
    <xf numFmtId="0" fontId="1" fillId="0" borderId="0" xfId="0" applyFont="1" applyFill="1" applyAlignment="1"/>
    <xf numFmtId="0" fontId="4"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left" vertical="center"/>
    </xf>
    <xf numFmtId="0" fontId="17"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horizontal="right" vertical="center"/>
    </xf>
    <xf numFmtId="0" fontId="6" fillId="0" borderId="16" xfId="0" applyNumberFormat="1" applyFont="1" applyFill="1" applyBorder="1" applyAlignment="1">
      <alignment horizontal="center" vertical="center"/>
    </xf>
    <xf numFmtId="0" fontId="17" fillId="0" borderId="16" xfId="0" applyNumberFormat="1" applyFont="1" applyFill="1" applyBorder="1" applyAlignment="1">
      <alignment horizontal="left" vertical="center"/>
    </xf>
    <xf numFmtId="0" fontId="6" fillId="0" borderId="16" xfId="0" applyNumberFormat="1" applyFont="1" applyFill="1" applyBorder="1" applyAlignment="1">
      <alignment horizontal="left" vertical="center"/>
    </xf>
    <xf numFmtId="3" fontId="17" fillId="0" borderId="16" xfId="0" applyNumberFormat="1" applyFont="1" applyFill="1" applyBorder="1" applyAlignment="1">
      <alignment horizontal="right" vertical="center"/>
    </xf>
    <xf numFmtId="0" fontId="17" fillId="0" borderId="6" xfId="0" applyFont="1" applyFill="1" applyBorder="1" applyAlignment="1"/>
    <xf numFmtId="0" fontId="18" fillId="0" borderId="6" xfId="51" applyFont="1" applyFill="1" applyBorder="1" applyAlignment="1">
      <alignment vertical="center"/>
    </xf>
    <xf numFmtId="0" fontId="17" fillId="0" borderId="6" xfId="0" applyNumberFormat="1" applyFont="1" applyFill="1" applyBorder="1" applyAlignment="1">
      <alignment horizontal="right" vertical="center"/>
    </xf>
    <xf numFmtId="0" fontId="19" fillId="0" borderId="6" xfId="51" applyFont="1" applyFill="1" applyBorder="1" applyAlignment="1">
      <alignment horizontal="distributed" vertical="center" indent="2"/>
    </xf>
    <xf numFmtId="0" fontId="18" fillId="0" borderId="0" xfId="0" applyFont="1" applyFill="1" applyBorder="1" applyAlignment="1">
      <alignment vertical="center"/>
    </xf>
    <xf numFmtId="0" fontId="7" fillId="0" borderId="0" xfId="0" applyFont="1" applyFill="1" applyBorder="1" applyAlignment="1">
      <alignment vertical="center"/>
    </xf>
    <xf numFmtId="0" fontId="14" fillId="0" borderId="0" xfId="0" applyFont="1" applyAlignment="1"/>
    <xf numFmtId="0" fontId="4" fillId="0" borderId="0" xfId="0" applyFont="1" applyFill="1" applyAlignment="1">
      <alignment horizontal="center" vertical="center"/>
    </xf>
    <xf numFmtId="0" fontId="14" fillId="0" borderId="15" xfId="0" applyFont="1" applyFill="1" applyBorder="1" applyAlignment="1">
      <alignment horizontal="left" vertical="center"/>
    </xf>
    <xf numFmtId="0" fontId="8" fillId="0" borderId="0" xfId="0" applyFont="1" applyFill="1" applyBorder="1" applyAlignment="1">
      <alignment horizontal="right" vertical="center"/>
    </xf>
    <xf numFmtId="0" fontId="20" fillId="0" borderId="0" xfId="0" applyFont="1" applyFill="1" applyBorder="1" applyAlignment="1">
      <alignment vertical="center"/>
    </xf>
    <xf numFmtId="0" fontId="21" fillId="0" borderId="6" xfId="51" applyFont="1" applyFill="1" applyBorder="1" applyAlignment="1">
      <alignment vertical="center"/>
    </xf>
    <xf numFmtId="0" fontId="6" fillId="0" borderId="6" xfId="51" applyFont="1" applyFill="1" applyBorder="1" applyAlignment="1">
      <alignment horizontal="distributed" vertical="center" indent="2"/>
    </xf>
    <xf numFmtId="0" fontId="18"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22" fillId="0" borderId="0" xfId="0" applyFont="1" applyFill="1" applyAlignment="1">
      <alignment horizontal="center" vertical="center"/>
    </xf>
    <xf numFmtId="0" fontId="7" fillId="0" borderId="0" xfId="0" applyFont="1" applyFill="1" applyBorder="1" applyAlignment="1">
      <alignment vertical="center"/>
    </xf>
    <xf numFmtId="0" fontId="18" fillId="0" borderId="15" xfId="0" applyNumberFormat="1" applyFont="1" applyFill="1" applyBorder="1" applyAlignment="1"/>
    <xf numFmtId="0" fontId="23" fillId="0" borderId="6" xfId="0" applyFont="1" applyFill="1" applyBorder="1" applyAlignment="1">
      <alignment vertical="center"/>
    </xf>
    <xf numFmtId="0" fontId="18" fillId="2" borderId="6" xfId="51" applyFont="1" applyFill="1" applyBorder="1" applyAlignment="1">
      <alignment vertical="center"/>
    </xf>
    <xf numFmtId="0" fontId="23" fillId="0" borderId="6" xfId="0" applyFont="1" applyFill="1" applyBorder="1" applyAlignment="1">
      <alignment vertical="center"/>
    </xf>
    <xf numFmtId="0" fontId="19" fillId="2" borderId="6" xfId="51" applyFont="1" applyFill="1" applyBorder="1" applyAlignment="1">
      <alignment horizontal="distributed" vertical="center" indent="2"/>
    </xf>
    <xf numFmtId="0" fontId="21" fillId="2" borderId="6" xfId="51" applyFont="1" applyFill="1" applyBorder="1" applyAlignment="1">
      <alignment vertical="center"/>
    </xf>
    <xf numFmtId="0" fontId="6" fillId="2" borderId="6" xfId="51" applyFont="1" applyFill="1" applyBorder="1" applyAlignment="1">
      <alignment horizontal="distributed" vertical="center" indent="2"/>
    </xf>
    <xf numFmtId="0" fontId="24" fillId="0" borderId="21" xfId="0" applyFont="1" applyFill="1" applyBorder="1" applyAlignment="1">
      <alignment vertical="center"/>
    </xf>
    <xf numFmtId="0" fontId="25" fillId="0" borderId="21" xfId="0" applyFont="1"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7" fillId="0" borderId="6" xfId="0" applyFont="1" applyFill="1" applyBorder="1" applyAlignment="1">
      <alignment horizontal="center" vertical="center"/>
    </xf>
    <xf numFmtId="0" fontId="26" fillId="0" borderId="6" xfId="0" applyFont="1" applyFill="1" applyBorder="1" applyAlignment="1">
      <alignment horizontal="center" vertical="center"/>
    </xf>
    <xf numFmtId="0" fontId="18" fillId="0" borderId="21" xfId="0" applyFont="1" applyFill="1" applyBorder="1" applyAlignment="1">
      <alignment horizontal="left" vertical="center"/>
    </xf>
    <xf numFmtId="0" fontId="29" fillId="0" borderId="21" xfId="0" applyFont="1" applyFill="1" applyBorder="1" applyAlignment="1">
      <alignment horizontal="left" vertical="center"/>
    </xf>
    <xf numFmtId="0" fontId="17" fillId="0" borderId="0" xfId="0" applyFont="1" applyFill="1" applyBorder="1" applyAlignment="1"/>
    <xf numFmtId="0" fontId="4" fillId="0" borderId="0" xfId="0" applyNumberFormat="1" applyFont="1" applyFill="1" applyAlignment="1" applyProtection="1">
      <alignment horizontal="center" vertical="center"/>
    </xf>
    <xf numFmtId="0" fontId="17" fillId="0" borderId="0" xfId="0" applyFont="1" applyFill="1" applyBorder="1" applyAlignment="1">
      <alignment vertical="center"/>
    </xf>
    <xf numFmtId="0" fontId="17" fillId="0" borderId="0" xfId="0" applyFont="1" applyFill="1" applyBorder="1" applyAlignment="1">
      <alignment horizontal="right" vertical="center"/>
    </xf>
    <xf numFmtId="0" fontId="5" fillId="0" borderId="0" xfId="0" applyFont="1" applyFill="1" applyBorder="1" applyAlignment="1"/>
    <xf numFmtId="0" fontId="30" fillId="0" borderId="6" xfId="49" applyFont="1" applyFill="1" applyBorder="1" applyAlignment="1">
      <alignment vertical="center" wrapText="1"/>
    </xf>
    <xf numFmtId="0" fontId="17" fillId="0" borderId="6" xfId="49" applyFont="1" applyFill="1" applyBorder="1" applyAlignment="1">
      <alignment wrapText="1"/>
    </xf>
    <xf numFmtId="0" fontId="18" fillId="0" borderId="6" xfId="0" applyFont="1" applyFill="1" applyBorder="1" applyAlignment="1">
      <alignment vertical="center" wrapText="1"/>
    </xf>
    <xf numFmtId="0" fontId="18" fillId="0" borderId="6" xfId="0" applyFont="1" applyFill="1" applyBorder="1" applyAlignment="1">
      <alignment horizontal="right" vertical="center" wrapText="1"/>
    </xf>
    <xf numFmtId="0" fontId="17" fillId="0" borderId="6" xfId="51" applyFont="1" applyFill="1" applyBorder="1" applyAlignment="1">
      <alignment vertical="center"/>
    </xf>
    <xf numFmtId="0" fontId="6" fillId="0" borderId="6" xfId="51" applyFont="1" applyFill="1" applyBorder="1" applyAlignment="1">
      <alignment horizontal="distributed" vertical="center" indent="4"/>
    </xf>
    <xf numFmtId="0" fontId="31" fillId="0" borderId="0" xfId="0" applyFont="1" applyFill="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wrapText="1"/>
    </xf>
    <xf numFmtId="0" fontId="7" fillId="0" borderId="0" xfId="0" applyFont="1" applyFill="1" applyBorder="1" applyAlignment="1">
      <alignment vertical="center" wrapText="1"/>
    </xf>
    <xf numFmtId="0" fontId="32" fillId="0" borderId="0" xfId="49" applyFont="1" applyFill="1" applyAlignment="1">
      <alignment horizontal="center" vertical="center"/>
    </xf>
    <xf numFmtId="0" fontId="32" fillId="0" borderId="0" xfId="49" applyFont="1" applyFill="1" applyAlignment="1">
      <alignment horizontal="center" vertical="center" wrapText="1"/>
    </xf>
    <xf numFmtId="0" fontId="33" fillId="0" borderId="0" xfId="0" applyFont="1" applyFill="1" applyBorder="1" applyAlignment="1">
      <alignment vertical="center"/>
    </xf>
    <xf numFmtId="0" fontId="1" fillId="0" borderId="0" xfId="49" applyFill="1"/>
    <xf numFmtId="0" fontId="1" fillId="0" borderId="0" xfId="49" applyFill="1" applyAlignment="1">
      <alignment horizontal="right" wrapText="1"/>
    </xf>
    <xf numFmtId="0" fontId="5" fillId="0" borderId="0" xfId="49" applyFont="1" applyFill="1" applyAlignment="1">
      <alignment horizontal="center" vertical="center" wrapText="1"/>
    </xf>
    <xf numFmtId="0" fontId="8"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vertical="center" wrapText="1"/>
    </xf>
    <xf numFmtId="0" fontId="1" fillId="0" borderId="0" xfId="49" applyFont="1" applyFill="1"/>
    <xf numFmtId="0" fontId="1" fillId="0" borderId="0" xfId="49" applyFont="1" applyFill="1" applyAlignment="1">
      <alignment wrapText="1"/>
    </xf>
    <xf numFmtId="0" fontId="17" fillId="0" borderId="0" xfId="49" applyFont="1" applyFill="1" applyAlignment="1">
      <alignment horizontal="center" vertical="center" wrapText="1"/>
    </xf>
    <xf numFmtId="3" fontId="30" fillId="0" borderId="6" xfId="49" applyNumberFormat="1" applyFont="1" applyFill="1" applyBorder="1" applyAlignment="1" applyProtection="1">
      <alignment vertical="center" wrapText="1"/>
    </xf>
    <xf numFmtId="3" fontId="30" fillId="0" borderId="6" xfId="49" applyNumberFormat="1" applyFont="1" applyFill="1" applyBorder="1" applyAlignment="1">
      <alignment horizontal="right" vertical="center" wrapText="1"/>
    </xf>
    <xf numFmtId="0" fontId="17" fillId="0" borderId="6" xfId="0" applyFont="1" applyFill="1" applyBorder="1" applyAlignment="1">
      <alignment vertical="center" wrapText="1"/>
    </xf>
    <xf numFmtId="0" fontId="34" fillId="0" borderId="6" xfId="0" applyFont="1" applyFill="1" applyBorder="1" applyAlignment="1">
      <alignment horizontal="center" vertical="center"/>
    </xf>
    <xf numFmtId="178" fontId="34" fillId="0" borderId="6"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179" fontId="6" fillId="3" borderId="6" xfId="0" applyNumberFormat="1" applyFont="1" applyFill="1" applyBorder="1" applyAlignment="1">
      <alignment horizontal="center" vertical="center" wrapText="1"/>
    </xf>
    <xf numFmtId="180" fontId="6" fillId="3" borderId="6" xfId="0" applyNumberFormat="1" applyFont="1" applyFill="1" applyBorder="1" applyAlignment="1">
      <alignment horizontal="center" vertical="center" wrapText="1"/>
    </xf>
    <xf numFmtId="179" fontId="6" fillId="3" borderId="6" xfId="0" applyNumberFormat="1" applyFont="1" applyFill="1" applyBorder="1" applyAlignment="1">
      <alignment vertical="center" wrapText="1"/>
    </xf>
    <xf numFmtId="179" fontId="17" fillId="3" borderId="6" xfId="0" applyNumberFormat="1" applyFont="1" applyFill="1" applyBorder="1" applyAlignment="1">
      <alignment horizontal="center" vertical="center" wrapText="1"/>
    </xf>
    <xf numFmtId="180" fontId="17" fillId="3" borderId="6" xfId="0" applyNumberFormat="1" applyFont="1" applyFill="1" applyBorder="1" applyAlignment="1">
      <alignment horizontal="center" vertical="center" wrapText="1"/>
    </xf>
    <xf numFmtId="0" fontId="35" fillId="0" borderId="0" xfId="0" applyFont="1" applyFill="1" applyBorder="1" applyAlignment="1">
      <alignment horizontal="left"/>
    </xf>
    <xf numFmtId="0" fontId="17" fillId="0" borderId="0" xfId="0" applyFont="1" applyFill="1" applyBorder="1" applyAlignment="1">
      <alignment vertical="center" wrapText="1"/>
    </xf>
    <xf numFmtId="0" fontId="36" fillId="0" borderId="0" xfId="0" applyFont="1">
      <alignment vertical="center"/>
    </xf>
    <xf numFmtId="0" fontId="37" fillId="0" borderId="0" xfId="0" applyFont="1" applyAlignment="1">
      <alignment horizontal="center" vertical="center"/>
    </xf>
    <xf numFmtId="0" fontId="38" fillId="0" borderId="6" xfId="0" applyFont="1" applyBorder="1">
      <alignment vertical="center"/>
    </xf>
    <xf numFmtId="0" fontId="39" fillId="2" borderId="6" xfId="0" applyFont="1" applyFill="1" applyBorder="1" applyAlignment="1" applyProtection="1">
      <alignment horizontal="center" vertical="center"/>
      <protection locked="0"/>
    </xf>
    <xf numFmtId="0" fontId="39" fillId="2" borderId="6" xfId="0" applyFont="1" applyFill="1" applyBorder="1" applyAlignment="1">
      <alignment horizontal="center" vertical="center" wrapText="1"/>
    </xf>
    <xf numFmtId="181" fontId="8" fillId="0" borderId="6" xfId="51" applyNumberFormat="1" applyFont="1" applyFill="1" applyBorder="1" applyAlignment="1">
      <alignment vertical="center"/>
    </xf>
    <xf numFmtId="0" fontId="8" fillId="0" borderId="6" xfId="51" applyFont="1" applyFill="1" applyBorder="1" applyAlignment="1">
      <alignment vertical="center"/>
    </xf>
    <xf numFmtId="182" fontId="8" fillId="0" borderId="6" xfId="0" applyNumberFormat="1" applyFont="1" applyFill="1" applyBorder="1" applyAlignment="1">
      <alignment vertical="center" shrinkToFit="1"/>
    </xf>
    <xf numFmtId="1" fontId="14" fillId="2" borderId="6" xfId="0" applyNumberFormat="1" applyFont="1" applyFill="1" applyBorder="1" applyAlignment="1" applyProtection="1">
      <alignment horizontal="right" vertical="center"/>
      <protection locked="0"/>
    </xf>
    <xf numFmtId="1" fontId="14" fillId="2" borderId="6" xfId="0" applyNumberFormat="1" applyFont="1" applyFill="1" applyBorder="1" applyAlignment="1" applyProtection="1">
      <alignment vertical="center"/>
      <protection locked="0"/>
    </xf>
    <xf numFmtId="3" fontId="8" fillId="0" borderId="6" xfId="0" applyNumberFormat="1" applyFont="1" applyFill="1" applyBorder="1" applyAlignment="1" applyProtection="1">
      <alignment horizontal="right" vertical="center"/>
    </xf>
    <xf numFmtId="182" fontId="8" fillId="0" borderId="6" xfId="52" applyNumberFormat="1" applyFont="1" applyFill="1" applyBorder="1" applyAlignment="1">
      <alignment vertical="center" shrinkToFit="1"/>
    </xf>
    <xf numFmtId="0" fontId="1" fillId="0" borderId="0" xfId="0" applyFont="1" applyFill="1" applyBorder="1" applyAlignment="1"/>
    <xf numFmtId="0" fontId="1" fillId="0" borderId="0" xfId="0" applyFont="1" applyFill="1" applyAlignment="1"/>
    <xf numFmtId="0" fontId="4" fillId="0" borderId="0" xfId="0" applyNumberFormat="1" applyFont="1" applyFill="1" applyAlignment="1" applyProtection="1">
      <alignment horizontal="center" vertical="center"/>
    </xf>
    <xf numFmtId="0" fontId="17" fillId="0" borderId="0" xfId="0" applyFont="1" applyFill="1" applyBorder="1" applyAlignment="1">
      <alignment horizontal="right" vertical="center"/>
    </xf>
    <xf numFmtId="0" fontId="6" fillId="0" borderId="6"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3" xfId="0" applyNumberFormat="1" applyFont="1" applyFill="1" applyBorder="1" applyAlignment="1" applyProtection="1">
      <alignment horizontal="center" vertical="center" wrapText="1"/>
    </xf>
    <xf numFmtId="0" fontId="6" fillId="0" borderId="24"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25" xfId="0" applyNumberFormat="1" applyFont="1" applyFill="1" applyBorder="1" applyAlignment="1" applyProtection="1">
      <alignment horizontal="center" vertical="center" wrapText="1"/>
    </xf>
    <xf numFmtId="0" fontId="17" fillId="0" borderId="22" xfId="0" applyNumberFormat="1" applyFont="1" applyFill="1" applyBorder="1" applyAlignment="1" applyProtection="1">
      <alignment horizontal="center" vertical="center"/>
    </xf>
    <xf numFmtId="0" fontId="17" fillId="0" borderId="26" xfId="0" applyNumberFormat="1" applyFont="1" applyFill="1" applyBorder="1" applyAlignment="1" applyProtection="1">
      <alignment horizontal="center" vertical="center"/>
    </xf>
    <xf numFmtId="3" fontId="17" fillId="0" borderId="6" xfId="0" applyNumberFormat="1" applyFont="1" applyFill="1" applyBorder="1" applyAlignment="1" applyProtection="1">
      <alignment horizontal="right" vertical="center"/>
    </xf>
    <xf numFmtId="0" fontId="17" fillId="0" borderId="6" xfId="0" applyNumberFormat="1" applyFont="1" applyFill="1" applyBorder="1" applyAlignment="1" applyProtection="1">
      <alignment horizontal="left" vertical="center"/>
    </xf>
    <xf numFmtId="0" fontId="6" fillId="0" borderId="22" xfId="0" applyNumberFormat="1" applyFont="1" applyFill="1" applyBorder="1" applyAlignment="1" applyProtection="1">
      <alignment horizontal="left" vertical="center"/>
    </xf>
    <xf numFmtId="0" fontId="17" fillId="0" borderId="22" xfId="0" applyNumberFormat="1" applyFont="1" applyFill="1" applyBorder="1" applyAlignment="1" applyProtection="1">
      <alignment horizontal="left" vertical="center"/>
    </xf>
    <xf numFmtId="3" fontId="17" fillId="0" borderId="6" xfId="0" applyNumberFormat="1" applyFont="1" applyFill="1" applyBorder="1" applyAlignment="1" applyProtection="1">
      <alignment horizontal="right" vertical="center"/>
    </xf>
    <xf numFmtId="3" fontId="17" fillId="0" borderId="8" xfId="0" applyNumberFormat="1" applyFont="1" applyFill="1" applyBorder="1" applyAlignment="1" applyProtection="1">
      <alignment horizontal="right" vertical="center"/>
    </xf>
    <xf numFmtId="3" fontId="17" fillId="0" borderId="23" xfId="0" applyNumberFormat="1" applyFont="1" applyFill="1" applyBorder="1" applyAlignment="1" applyProtection="1">
      <alignment horizontal="right" vertical="center"/>
    </xf>
    <xf numFmtId="3" fontId="17" fillId="0" borderId="27" xfId="0" applyNumberFormat="1" applyFont="1" applyFill="1" applyBorder="1" applyAlignment="1" applyProtection="1">
      <alignment horizontal="right" vertical="center"/>
    </xf>
    <xf numFmtId="0" fontId="8" fillId="0" borderId="0" xfId="0" applyFont="1" applyFill="1" applyAlignment="1"/>
    <xf numFmtId="0" fontId="17" fillId="0" borderId="0" xfId="0" applyFont="1" applyFill="1" applyAlignment="1"/>
    <xf numFmtId="0" fontId="8" fillId="0" borderId="0" xfId="0" applyFont="1" applyFill="1" applyAlignment="1">
      <alignment horizontal="left"/>
    </xf>
    <xf numFmtId="176" fontId="8" fillId="0" borderId="0" xfId="0" applyNumberFormat="1" applyFont="1" applyFill="1" applyAlignment="1"/>
    <xf numFmtId="176" fontId="17" fillId="0" borderId="0" xfId="0" applyNumberFormat="1" applyFont="1" applyFill="1" applyBorder="1" applyAlignment="1"/>
    <xf numFmtId="176" fontId="4" fillId="0" borderId="0" xfId="0" applyNumberFormat="1" applyFont="1" applyFill="1" applyAlignment="1">
      <alignment horizontal="center" vertical="center"/>
    </xf>
    <xf numFmtId="176" fontId="40" fillId="0" borderId="0" xfId="0" applyNumberFormat="1" applyFont="1" applyFill="1" applyAlignment="1">
      <alignment horizontal="center" vertical="center"/>
    </xf>
    <xf numFmtId="0" fontId="9" fillId="0" borderId="15" xfId="0" applyFont="1" applyFill="1" applyBorder="1" applyAlignment="1">
      <alignment horizontal="center" vertical="center"/>
    </xf>
    <xf numFmtId="176" fontId="9" fillId="0" borderId="15" xfId="0" applyNumberFormat="1" applyFont="1" applyFill="1" applyBorder="1" applyAlignment="1">
      <alignment horizontal="center" vertical="center"/>
    </xf>
    <xf numFmtId="176" fontId="17" fillId="0" borderId="15" xfId="0" applyNumberFormat="1" applyFont="1" applyFill="1" applyBorder="1" applyAlignment="1">
      <alignment horizontal="right" vertical="center"/>
    </xf>
    <xf numFmtId="0" fontId="6" fillId="0" borderId="16" xfId="0" applyNumberFormat="1" applyFont="1" applyFill="1" applyBorder="1" applyAlignment="1">
      <alignment horizontal="center" vertical="center"/>
    </xf>
    <xf numFmtId="0" fontId="17" fillId="0" borderId="16" xfId="0" applyNumberFormat="1" applyFont="1" applyFill="1" applyBorder="1" applyAlignment="1">
      <alignment horizontal="left" vertical="center"/>
    </xf>
    <xf numFmtId="0" fontId="6" fillId="0" borderId="16" xfId="0" applyNumberFormat="1" applyFont="1" applyFill="1" applyBorder="1" applyAlignment="1">
      <alignment horizontal="left" vertical="center"/>
    </xf>
    <xf numFmtId="3" fontId="17" fillId="0" borderId="16" xfId="0" applyNumberFormat="1" applyFont="1" applyFill="1" applyBorder="1" applyAlignment="1">
      <alignment horizontal="right" vertical="center"/>
    </xf>
    <xf numFmtId="176" fontId="17" fillId="0" borderId="6" xfId="50" applyNumberFormat="1" applyFont="1" applyFill="1" applyBorder="1" applyAlignment="1" applyProtection="1">
      <alignment horizontal="right" vertical="center"/>
    </xf>
    <xf numFmtId="176" fontId="17" fillId="0" borderId="6" xfId="0" applyNumberFormat="1" applyFont="1" applyFill="1" applyBorder="1" applyAlignment="1"/>
    <xf numFmtId="0" fontId="17" fillId="0" borderId="28" xfId="0" applyNumberFormat="1" applyFont="1" applyFill="1" applyBorder="1" applyAlignment="1">
      <alignment horizontal="left" vertical="center"/>
    </xf>
    <xf numFmtId="3" fontId="17" fillId="0" borderId="28" xfId="0" applyNumberFormat="1" applyFont="1" applyFill="1" applyBorder="1" applyAlignment="1">
      <alignment horizontal="right" vertical="center"/>
    </xf>
    <xf numFmtId="3" fontId="17" fillId="0" borderId="29" xfId="0" applyNumberFormat="1" applyFont="1" applyFill="1" applyBorder="1" applyAlignment="1">
      <alignment horizontal="right" vertical="center"/>
    </xf>
    <xf numFmtId="176" fontId="17" fillId="0" borderId="30" xfId="0" applyNumberFormat="1" applyFont="1" applyFill="1" applyBorder="1" applyAlignment="1"/>
    <xf numFmtId="3" fontId="17" fillId="0" borderId="31" xfId="0" applyNumberFormat="1" applyFont="1" applyFill="1" applyBorder="1" applyAlignment="1">
      <alignment horizontal="right" vertical="center"/>
    </xf>
    <xf numFmtId="3" fontId="17" fillId="0" borderId="6" xfId="0" applyNumberFormat="1" applyFont="1" applyFill="1" applyBorder="1" applyAlignment="1">
      <alignment horizontal="right" vertical="center"/>
    </xf>
    <xf numFmtId="0" fontId="41" fillId="0" borderId="0" xfId="0" applyFont="1" applyFill="1" applyAlignment="1">
      <alignment vertical="center"/>
    </xf>
    <xf numFmtId="0" fontId="42" fillId="0" borderId="0" xfId="0" applyFont="1" applyFill="1" applyAlignment="1">
      <alignment vertical="center"/>
    </xf>
    <xf numFmtId="0" fontId="43" fillId="0" borderId="0" xfId="0" applyFont="1" applyFill="1" applyAlignment="1">
      <alignment vertical="center"/>
    </xf>
    <xf numFmtId="0" fontId="14" fillId="0" borderId="0" xfId="0" applyFont="1" applyFill="1" applyAlignment="1">
      <alignment vertical="center"/>
    </xf>
    <xf numFmtId="0" fontId="44" fillId="0" borderId="0" xfId="0" applyFont="1" applyFill="1" applyAlignment="1">
      <alignment vertical="center"/>
    </xf>
    <xf numFmtId="0" fontId="41" fillId="0" borderId="0" xfId="0" applyFont="1" applyFill="1" applyAlignment="1">
      <alignment horizontal="left" vertical="center"/>
    </xf>
    <xf numFmtId="0" fontId="41" fillId="0" borderId="0" xfId="0" applyFont="1" applyFill="1" applyAlignment="1">
      <alignment horizontal="center" vertical="center"/>
    </xf>
    <xf numFmtId="176" fontId="41" fillId="0" borderId="0" xfId="0" applyNumberFormat="1" applyFont="1" applyFill="1" applyAlignment="1">
      <alignment horizontal="center" vertical="center"/>
    </xf>
    <xf numFmtId="0" fontId="42" fillId="0" borderId="0" xfId="0" applyFont="1" applyFill="1" applyAlignment="1">
      <alignment horizontal="left" vertical="center"/>
    </xf>
    <xf numFmtId="0" fontId="42" fillId="0" borderId="0" xfId="0" applyFont="1" applyFill="1" applyAlignment="1">
      <alignment horizontal="center" vertical="center"/>
    </xf>
    <xf numFmtId="176" fontId="42" fillId="0" borderId="0" xfId="0" applyNumberFormat="1" applyFont="1" applyFill="1" applyAlignment="1">
      <alignment horizontal="center" vertical="center"/>
    </xf>
    <xf numFmtId="0" fontId="43" fillId="0" borderId="6" xfId="0" applyFont="1" applyFill="1" applyBorder="1" applyAlignment="1">
      <alignment horizontal="center" vertical="center"/>
    </xf>
    <xf numFmtId="176" fontId="9" fillId="0" borderId="6" xfId="0" applyNumberFormat="1" applyFont="1" applyFill="1" applyBorder="1" applyAlignment="1">
      <alignment horizontal="center" vertical="center"/>
    </xf>
    <xf numFmtId="176" fontId="43" fillId="0" borderId="6" xfId="0" applyNumberFormat="1" applyFont="1" applyFill="1" applyBorder="1" applyAlignment="1">
      <alignment horizontal="center" vertical="center"/>
    </xf>
    <xf numFmtId="0" fontId="14" fillId="0" borderId="6" xfId="0" applyFont="1" applyFill="1" applyBorder="1" applyAlignment="1">
      <alignment horizontal="left" vertical="center"/>
    </xf>
    <xf numFmtId="0" fontId="45" fillId="0" borderId="6" xfId="0" applyFont="1" applyFill="1" applyBorder="1" applyAlignment="1">
      <alignment horizontal="left" vertical="center"/>
    </xf>
    <xf numFmtId="176" fontId="45" fillId="4" borderId="6" xfId="0" applyNumberFormat="1" applyFont="1" applyFill="1" applyBorder="1" applyAlignment="1">
      <alignment horizontal="center" vertical="center"/>
    </xf>
    <xf numFmtId="176" fontId="45" fillId="0" borderId="6" xfId="0" applyNumberFormat="1" applyFont="1" applyFill="1" applyBorder="1" applyAlignment="1">
      <alignment horizontal="center" vertical="center"/>
    </xf>
    <xf numFmtId="0" fontId="43" fillId="5" borderId="22" xfId="0" applyFont="1" applyFill="1" applyBorder="1" applyAlignment="1">
      <alignment horizontal="center" vertical="center"/>
    </xf>
    <xf numFmtId="0" fontId="43" fillId="5" borderId="23" xfId="0" applyFont="1" applyFill="1" applyBorder="1" applyAlignment="1">
      <alignment horizontal="center" vertical="center"/>
    </xf>
    <xf numFmtId="176" fontId="14" fillId="5" borderId="6" xfId="0" applyNumberFormat="1" applyFont="1" applyFill="1" applyBorder="1" applyAlignment="1">
      <alignment horizontal="center" vertical="center"/>
    </xf>
    <xf numFmtId="0" fontId="41" fillId="0" borderId="0" xfId="0" applyFont="1" applyFill="1" applyBorder="1" applyAlignment="1">
      <alignment horizontal="left" vertical="center" wrapText="1"/>
    </xf>
    <xf numFmtId="0" fontId="9" fillId="0" borderId="0" xfId="0" applyFont="1" applyFill="1" applyBorder="1" applyAlignment="1" applyProtection="1">
      <alignment vertical="center"/>
      <protection locked="0"/>
    </xf>
    <xf numFmtId="0" fontId="46" fillId="0" borderId="0" xfId="0" applyFont="1" applyFill="1" applyBorder="1" applyAlignment="1">
      <alignment vertical="center"/>
    </xf>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Alignment="1" applyProtection="1">
      <alignment vertical="center"/>
      <protection locked="0"/>
    </xf>
    <xf numFmtId="176" fontId="8" fillId="0" borderId="0" xfId="0" applyNumberFormat="1" applyFont="1" applyFill="1" applyBorder="1" applyAlignment="1" applyProtection="1">
      <alignment vertical="center"/>
      <protection locked="0"/>
    </xf>
    <xf numFmtId="0" fontId="4" fillId="0" borderId="0" xfId="0" applyFont="1" applyFill="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48" fillId="0" borderId="6" xfId="0" applyFont="1" applyFill="1" applyBorder="1" applyAlignment="1">
      <alignment horizontal="center" vertical="center"/>
    </xf>
    <xf numFmtId="0" fontId="6" fillId="0" borderId="6" xfId="0" applyFont="1" applyFill="1" applyBorder="1" applyAlignment="1" applyProtection="1">
      <alignment horizontal="center" vertical="center"/>
      <protection locked="0"/>
    </xf>
    <xf numFmtId="176" fontId="6" fillId="0" borderId="6" xfId="0" applyNumberFormat="1" applyFont="1" applyFill="1" applyBorder="1" applyAlignment="1">
      <alignment horizontal="center" vertical="center" wrapText="1"/>
    </xf>
    <xf numFmtId="0" fontId="17" fillId="0" borderId="0" xfId="0" applyFont="1" applyFill="1" applyBorder="1" applyAlignment="1" applyProtection="1">
      <alignment horizontal="center" vertical="center"/>
      <protection locked="0"/>
    </xf>
    <xf numFmtId="0" fontId="46" fillId="0" borderId="6" xfId="0" applyFont="1" applyFill="1" applyBorder="1" applyAlignment="1">
      <alignment vertical="center"/>
    </xf>
    <xf numFmtId="0" fontId="9" fillId="0" borderId="6" xfId="0" applyFont="1" applyFill="1" applyBorder="1" applyAlignment="1" applyProtection="1">
      <alignment horizontal="right" vertical="center"/>
      <protection locked="0"/>
    </xf>
    <xf numFmtId="0" fontId="9" fillId="0" borderId="6" xfId="0" applyNumberFormat="1" applyFont="1" applyFill="1" applyBorder="1" applyAlignment="1" applyProtection="1">
      <alignment horizontal="center" vertical="center"/>
    </xf>
    <xf numFmtId="176" fontId="9" fillId="0" borderId="6" xfId="0" applyNumberFormat="1" applyFont="1" applyFill="1" applyBorder="1" applyAlignment="1" applyProtection="1">
      <alignment horizontal="right" vertical="center"/>
      <protection locked="0"/>
    </xf>
    <xf numFmtId="176" fontId="8" fillId="0" borderId="6" xfId="0" applyNumberFormat="1" applyFont="1" applyFill="1" applyBorder="1" applyAlignment="1" applyProtection="1">
      <alignment horizontal="right" vertical="center" wrapText="1"/>
      <protection locked="0"/>
    </xf>
    <xf numFmtId="176" fontId="8" fillId="0" borderId="6" xfId="0" applyNumberFormat="1" applyFont="1" applyFill="1" applyBorder="1" applyAlignment="1">
      <alignment horizontal="right" vertical="center" wrapText="1"/>
    </xf>
    <xf numFmtId="176" fontId="8" fillId="0" borderId="6" xfId="0" applyNumberFormat="1" applyFont="1" applyFill="1" applyBorder="1" applyAlignment="1" applyProtection="1">
      <alignment horizontal="right" vertical="center"/>
      <protection locked="0"/>
    </xf>
    <xf numFmtId="182" fontId="8" fillId="0" borderId="6" xfId="51" applyNumberFormat="1" applyFont="1" applyFill="1" applyBorder="1" applyAlignment="1">
      <alignment vertical="center" shrinkToFit="1"/>
    </xf>
    <xf numFmtId="176" fontId="46" fillId="0" borderId="6" xfId="0" applyNumberFormat="1" applyFont="1" applyFill="1" applyBorder="1" applyAlignment="1">
      <alignment vertical="center"/>
    </xf>
    <xf numFmtId="181" fontId="49" fillId="0" borderId="6" xfId="51" applyNumberFormat="1" applyFont="1" applyFill="1" applyBorder="1" applyAlignment="1">
      <alignment vertical="center"/>
    </xf>
    <xf numFmtId="0" fontId="49" fillId="0" borderId="6" xfId="51" applyFont="1" applyFill="1" applyBorder="1" applyAlignment="1">
      <alignment vertical="center"/>
    </xf>
    <xf numFmtId="1" fontId="49" fillId="0" borderId="6" xfId="51" applyNumberFormat="1" applyFont="1" applyFill="1" applyBorder="1" applyAlignment="1">
      <alignment horizontal="left" vertical="center"/>
    </xf>
    <xf numFmtId="176" fontId="8" fillId="0" borderId="6" xfId="0" applyNumberFormat="1" applyFont="1" applyFill="1" applyBorder="1" applyAlignment="1" applyProtection="1">
      <alignment vertical="center"/>
      <protection locked="0"/>
    </xf>
    <xf numFmtId="176" fontId="9" fillId="0" borderId="6" xfId="0" applyNumberFormat="1"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9" fillId="0" borderId="6" xfId="51" applyFont="1" applyFill="1" applyBorder="1" applyAlignment="1">
      <alignment horizontal="distributed" vertical="center" indent="4"/>
    </xf>
    <xf numFmtId="0" fontId="50" fillId="0" borderId="0" xfId="0" applyFont="1">
      <alignment vertical="center"/>
    </xf>
    <xf numFmtId="0" fontId="51" fillId="0" borderId="0" xfId="0" applyFont="1" applyFill="1" applyBorder="1" applyAlignment="1">
      <alignment horizontal="center" vertical="center"/>
    </xf>
    <xf numFmtId="0" fontId="52" fillId="0" borderId="0" xfId="0" applyFont="1" applyFill="1" applyBorder="1" applyAlignment="1">
      <alignment horizontal="left"/>
    </xf>
    <xf numFmtId="0" fontId="53" fillId="0" borderId="0" xfId="0" applyFont="1" applyAlignment="1">
      <alignment horizontal="center" vertical="center" wrapText="1"/>
    </xf>
    <xf numFmtId="181" fontId="8" fillId="0" borderId="6" xfId="51" applyNumberFormat="1" applyFont="1" applyFill="1" applyBorder="1" applyAlignment="1" quotePrefix="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xfId="50"/>
    <cellStyle name="常规 2" xfId="51"/>
    <cellStyle name="常规 11 7" xfId="52"/>
    <cellStyle name="常规 2 2" xfId="53"/>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19;&#24220;&#39044;&#31639;&#20844;&#24320;\2024&#24180;&#25919;&#24220;&#39044;&#31639;&#20844;&#24320;\2024&#24180;&#25919;&#24220;&#39044;&#31639;&#19968;&#20307;&#21270;&#23548;&#20986;\&#31246;&#25910;&#25910;&#20837;202402220918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19;&#24220;&#39044;&#31639;&#20844;&#24320;\2024&#24180;&#25919;&#24220;&#39044;&#31639;&#20844;&#24320;\2024&#24180;&#25919;&#24220;&#39044;&#31639;&#19968;&#20307;&#21270;&#23548;&#20986;\&#38750;&#31246;&#25910;&#20837;202402220919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19;&#24220;&#39044;&#31639;&#20844;&#24320;\2024&#24180;&#25919;&#24220;&#39044;&#31639;&#20844;&#24320;\2024&#24180;&#36784;&#28330;&#21439;&#20154;&#22823;&#25209;&#22797;&#39044;&#31639;&#25253;&#34920;\431223_&#36784;&#28330;&#21439;_&#20154;&#22823;&#25209;&#22797;&#39044;&#31639;&#25253;&#34920;_2024022813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税收收入"/>
      <sheetName val="要素或下拉框值集"/>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非税收入"/>
      <sheetName val="要素或下拉框值集"/>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修改说明"/>
      <sheetName val="表内公式说明"/>
      <sheetName val="填表步骤及汇总方法"/>
      <sheetName val="封面"/>
      <sheetName val="内置数据"/>
      <sheetName val="目录"/>
      <sheetName val="表一"/>
      <sheetName val="表二之一（类款级汇总）"/>
      <sheetName val="表二之二 （录入表）"/>
      <sheetName val="表三之一（汇总表）"/>
      <sheetName val="表三之二（需明确收支对象级次的录入表）"/>
      <sheetName val="表三之三（其它收支录入表）"/>
      <sheetName val="表四"/>
      <sheetName val="表五"/>
      <sheetName val="表六（1）"/>
      <sheetName val="表六（2）"/>
      <sheetName val="表七（1）"/>
      <sheetName val="表七（2）"/>
      <sheetName val="表八"/>
      <sheetName val="表九之一（汇总表）"/>
      <sheetName val="表九之二（需明确收支对象级次的录入表）"/>
      <sheetName val="表九之三（其它收支录入表）"/>
      <sheetName val="表十"/>
      <sheetName val="表十一（汇总表）"/>
      <sheetName val="表十二之一（需明确收入对象级次的录入表）"/>
      <sheetName val="表十二之二（其它收入录入表）"/>
      <sheetName val="表十三之一（需明确支出对象级次的录入表）"/>
      <sheetName val="表十三之二（其它支出录入表）"/>
      <sheetName val="表十四"/>
      <sheetName val="表三（省汇总使用）"/>
      <sheetName val="表九（省汇总使用）"/>
      <sheetName val="表十一（省汇总使用）"/>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tabSelected="1" workbookViewId="0">
      <selection activeCell="A5" sqref="A5"/>
    </sheetView>
  </sheetViews>
  <sheetFormatPr defaultColWidth="9" defaultRowHeight="13.5" outlineLevelRow="4"/>
  <cols>
    <col min="1" max="1" width="78.875" customWidth="1"/>
  </cols>
  <sheetData>
    <row r="1" ht="25" customHeight="1"/>
    <row r="2" ht="25" customHeight="1"/>
    <row r="3" ht="25" customHeight="1"/>
    <row r="4" ht="25" customHeight="1"/>
    <row r="5" ht="275" customHeight="1" spans="1:1">
      <c r="A5" s="256" t="s">
        <v>0</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
  <sheetViews>
    <sheetView workbookViewId="0">
      <selection activeCell="B5" sqref="B5"/>
    </sheetView>
  </sheetViews>
  <sheetFormatPr defaultColWidth="9" defaultRowHeight="15" outlineLevelRow="5" outlineLevelCol="2"/>
  <cols>
    <col min="1" max="3" width="27.875" style="95" customWidth="1"/>
    <col min="4" max="16384" width="9" style="95"/>
  </cols>
  <sheetData>
    <row r="2" s="95" customFormat="1" ht="41.25" customHeight="1" spans="1:3">
      <c r="A2" s="96" t="s">
        <v>1429</v>
      </c>
      <c r="B2" s="97"/>
      <c r="C2" s="97"/>
    </row>
    <row r="3" s="95" customFormat="1" ht="24" customHeight="1" spans="3:3">
      <c r="C3" s="98" t="s">
        <v>1430</v>
      </c>
    </row>
    <row r="4" s="95" customFormat="1" ht="30" customHeight="1" spans="1:3">
      <c r="A4" s="99" t="s">
        <v>1431</v>
      </c>
      <c r="B4" s="99" t="s">
        <v>1432</v>
      </c>
      <c r="C4" s="99" t="s">
        <v>1433</v>
      </c>
    </row>
    <row r="5" s="95" customFormat="1" ht="30" customHeight="1" spans="1:3">
      <c r="A5" s="99" t="s">
        <v>1434</v>
      </c>
      <c r="B5" s="133">
        <v>27.21</v>
      </c>
      <c r="C5" s="134">
        <v>27.1</v>
      </c>
    </row>
    <row r="6" s="95" customFormat="1" ht="30" customHeight="1" spans="1:3">
      <c r="A6" s="101"/>
      <c r="B6" s="102"/>
      <c r="C6" s="102"/>
    </row>
  </sheetData>
  <mergeCells count="2">
    <mergeCell ref="A2:C2"/>
    <mergeCell ref="A6: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2"/>
  <sheetViews>
    <sheetView workbookViewId="0">
      <pane ySplit="3" topLeftCell="A4" activePane="bottomLeft" state="frozen"/>
      <selection/>
      <selection pane="bottomLeft" activeCell="B1" sqref="B1:D1"/>
    </sheetView>
  </sheetViews>
  <sheetFormatPr defaultColWidth="9" defaultRowHeight="18" customHeight="1" outlineLevelCol="3"/>
  <cols>
    <col min="1" max="1" width="9.25" style="115"/>
    <col min="2" max="2" width="48.375" style="124" customWidth="1"/>
    <col min="3" max="3" width="16.25" style="126" customWidth="1"/>
    <col min="4" max="4" width="17.625" style="126" customWidth="1"/>
    <col min="5" max="5" width="13.625" style="124" customWidth="1"/>
    <col min="6" max="255" width="9" style="124"/>
    <col min="256" max="16384" width="9" style="115"/>
  </cols>
  <sheetData>
    <row r="1" s="124" customFormat="1" ht="38" customHeight="1" spans="2:4">
      <c r="B1" s="118" t="s">
        <v>1435</v>
      </c>
      <c r="C1" s="119"/>
      <c r="D1" s="119"/>
    </row>
    <row r="2" s="124" customFormat="1" customHeight="1" spans="2:4">
      <c r="B2" s="127"/>
      <c r="C2" s="128"/>
      <c r="D2" s="129" t="s">
        <v>24</v>
      </c>
    </row>
    <row r="3" s="55" customFormat="1" ht="27" customHeight="1" spans="1:4">
      <c r="A3" s="63" t="s">
        <v>291</v>
      </c>
      <c r="B3" s="63" t="s">
        <v>327</v>
      </c>
      <c r="C3" s="63" t="s">
        <v>292</v>
      </c>
      <c r="D3" s="63" t="s">
        <v>293</v>
      </c>
    </row>
    <row r="4" s="125" customFormat="1" customHeight="1" spans="1:4">
      <c r="A4" s="64">
        <v>10301</v>
      </c>
      <c r="B4" s="65" t="s">
        <v>1436</v>
      </c>
      <c r="C4" s="66">
        <f>SUM(C5,C8:C15,C21:C22,C25:C28,C31:C33,C36:C40,C43:C44,C52:C53,C149:C150)</f>
        <v>21232</v>
      </c>
      <c r="D4" s="66">
        <f>SUM(D5,D8:D15,D21:D22,D25:D28,D31:D33,D36:D40,D43:D44,D52:D53,D149:D150)</f>
        <v>48612</v>
      </c>
    </row>
    <row r="5" s="125" customFormat="1" customHeight="1" spans="1:4">
      <c r="A5" s="64">
        <v>1030102</v>
      </c>
      <c r="B5" s="64" t="s">
        <v>1437</v>
      </c>
      <c r="C5" s="66">
        <f>SUM(C6:C7)</f>
        <v>0</v>
      </c>
      <c r="D5" s="66">
        <f>SUM(D6:D7)</f>
        <v>0</v>
      </c>
    </row>
    <row r="6" s="125" customFormat="1" customHeight="1" spans="1:4">
      <c r="A6" s="64">
        <v>103010201</v>
      </c>
      <c r="B6" s="64" t="s">
        <v>1438</v>
      </c>
      <c r="C6" s="66"/>
      <c r="D6" s="108"/>
    </row>
    <row r="7" s="125" customFormat="1" customHeight="1" spans="1:4">
      <c r="A7" s="64">
        <v>103010202</v>
      </c>
      <c r="B7" s="64" t="s">
        <v>1439</v>
      </c>
      <c r="C7" s="66"/>
      <c r="D7" s="108"/>
    </row>
    <row r="8" s="125" customFormat="1" customHeight="1" spans="1:4">
      <c r="A8" s="64">
        <v>1030106</v>
      </c>
      <c r="B8" s="64" t="s">
        <v>1440</v>
      </c>
      <c r="C8" s="66"/>
      <c r="D8" s="108"/>
    </row>
    <row r="9" s="125" customFormat="1" customHeight="1" spans="1:4">
      <c r="A9" s="64">
        <v>1030110</v>
      </c>
      <c r="B9" s="64" t="s">
        <v>1441</v>
      </c>
      <c r="C9" s="66"/>
      <c r="D9" s="108"/>
    </row>
    <row r="10" s="125" customFormat="1" customHeight="1" spans="1:4">
      <c r="A10" s="64">
        <v>1030112</v>
      </c>
      <c r="B10" s="64" t="s">
        <v>1442</v>
      </c>
      <c r="C10" s="66"/>
      <c r="D10" s="108"/>
    </row>
    <row r="11" s="125" customFormat="1" customHeight="1" spans="1:4">
      <c r="A11" s="64">
        <v>1030121</v>
      </c>
      <c r="B11" s="64" t="s">
        <v>1443</v>
      </c>
      <c r="C11" s="66"/>
      <c r="D11" s="130"/>
    </row>
    <row r="12" s="125" customFormat="1" customHeight="1" spans="1:4">
      <c r="A12" s="64">
        <v>1030129</v>
      </c>
      <c r="B12" s="64" t="s">
        <v>1444</v>
      </c>
      <c r="C12" s="66"/>
      <c r="D12" s="108"/>
    </row>
    <row r="13" s="125" customFormat="1" customHeight="1" spans="1:4">
      <c r="A13" s="64">
        <v>1030146</v>
      </c>
      <c r="B13" s="64" t="s">
        <v>1445</v>
      </c>
      <c r="C13" s="66"/>
      <c r="D13" s="108"/>
    </row>
    <row r="14" s="125" customFormat="1" customHeight="1" spans="1:4">
      <c r="A14" s="64">
        <v>1030147</v>
      </c>
      <c r="B14" s="64" t="s">
        <v>1446</v>
      </c>
      <c r="C14" s="66"/>
      <c r="D14" s="108"/>
    </row>
    <row r="15" s="125" customFormat="1" customHeight="1" spans="1:4">
      <c r="A15" s="64">
        <v>1030148</v>
      </c>
      <c r="B15" s="64" t="s">
        <v>1447</v>
      </c>
      <c r="C15" s="66">
        <f>SUM(C16:C20)</f>
        <v>20021</v>
      </c>
      <c r="D15" s="66">
        <f>SUM(D16:D20)</f>
        <v>47512</v>
      </c>
    </row>
    <row r="16" s="125" customFormat="1" customHeight="1" spans="1:4">
      <c r="A16" s="64">
        <v>103014801</v>
      </c>
      <c r="B16" s="64" t="s">
        <v>1448</v>
      </c>
      <c r="C16" s="66">
        <v>19385</v>
      </c>
      <c r="D16" s="108">
        <v>19312</v>
      </c>
    </row>
    <row r="17" s="125" customFormat="1" customHeight="1" spans="1:4">
      <c r="A17" s="64">
        <v>103014802</v>
      </c>
      <c r="B17" s="64" t="s">
        <v>1449</v>
      </c>
      <c r="C17" s="66">
        <v>660</v>
      </c>
      <c r="D17" s="130"/>
    </row>
    <row r="18" s="125" customFormat="1" customHeight="1" spans="1:4">
      <c r="A18" s="64">
        <v>103014803</v>
      </c>
      <c r="B18" s="64" t="s">
        <v>1450</v>
      </c>
      <c r="C18" s="66"/>
      <c r="D18" s="108"/>
    </row>
    <row r="19" s="125" customFormat="1" customHeight="1" spans="1:4">
      <c r="A19" s="64">
        <v>103014898</v>
      </c>
      <c r="B19" s="64" t="s">
        <v>1451</v>
      </c>
      <c r="C19" s="66">
        <v>-24</v>
      </c>
      <c r="D19" s="130"/>
    </row>
    <row r="20" s="125" customFormat="1" customHeight="1" spans="1:4">
      <c r="A20" s="64">
        <v>103014899</v>
      </c>
      <c r="B20" s="64" t="s">
        <v>1452</v>
      </c>
      <c r="C20" s="66"/>
      <c r="D20" s="108">
        <v>28200</v>
      </c>
    </row>
    <row r="21" s="125" customFormat="1" customHeight="1" spans="1:4">
      <c r="A21" s="64">
        <v>1030149</v>
      </c>
      <c r="B21" s="64" t="s">
        <v>1453</v>
      </c>
      <c r="C21" s="66"/>
      <c r="D21" s="108"/>
    </row>
    <row r="22" s="125" customFormat="1" customHeight="1" spans="1:4">
      <c r="A22" s="64">
        <v>1030150</v>
      </c>
      <c r="B22" s="64" t="s">
        <v>1454</v>
      </c>
      <c r="C22" s="66">
        <f>SUM(C23:C24)</f>
        <v>0</v>
      </c>
      <c r="D22" s="66">
        <f>SUM(D23:D24)</f>
        <v>0</v>
      </c>
    </row>
    <row r="23" s="125" customFormat="1" customHeight="1" spans="1:4">
      <c r="A23" s="64">
        <v>103015001</v>
      </c>
      <c r="B23" s="64" t="s">
        <v>1455</v>
      </c>
      <c r="C23" s="66"/>
      <c r="D23" s="108"/>
    </row>
    <row r="24" s="125" customFormat="1" customHeight="1" spans="1:4">
      <c r="A24" s="64">
        <v>103015002</v>
      </c>
      <c r="B24" s="64" t="s">
        <v>1456</v>
      </c>
      <c r="C24" s="66"/>
      <c r="D24" s="108"/>
    </row>
    <row r="25" s="125" customFormat="1" customHeight="1" spans="1:4">
      <c r="A25" s="64">
        <v>1030152</v>
      </c>
      <c r="B25" s="64" t="s">
        <v>1457</v>
      </c>
      <c r="C25" s="66"/>
      <c r="D25" s="108"/>
    </row>
    <row r="26" s="125" customFormat="1" customHeight="1" spans="1:4">
      <c r="A26" s="64">
        <v>1030153</v>
      </c>
      <c r="B26" s="64" t="s">
        <v>1458</v>
      </c>
      <c r="C26" s="66"/>
      <c r="D26" s="108"/>
    </row>
    <row r="27" s="125" customFormat="1" customHeight="1" spans="1:4">
      <c r="A27" s="64">
        <v>1030154</v>
      </c>
      <c r="B27" s="64" t="s">
        <v>1459</v>
      </c>
      <c r="C27" s="66"/>
      <c r="D27" s="108"/>
    </row>
    <row r="28" s="125" customFormat="1" customHeight="1" spans="1:4">
      <c r="A28" s="64">
        <v>1030155</v>
      </c>
      <c r="B28" s="64" t="s">
        <v>1460</v>
      </c>
      <c r="C28" s="66">
        <f>C29+C30</f>
        <v>0</v>
      </c>
      <c r="D28" s="66">
        <f>D29+D30</f>
        <v>0</v>
      </c>
    </row>
    <row r="29" s="125" customFormat="1" customHeight="1" spans="1:4">
      <c r="A29" s="64">
        <v>103015501</v>
      </c>
      <c r="B29" s="64" t="s">
        <v>1461</v>
      </c>
      <c r="C29" s="66"/>
      <c r="D29" s="108"/>
    </row>
    <row r="30" s="125" customFormat="1" customHeight="1" spans="1:4">
      <c r="A30" s="64">
        <v>103015502</v>
      </c>
      <c r="B30" s="64" t="s">
        <v>1462</v>
      </c>
      <c r="C30" s="66"/>
      <c r="D30" s="108"/>
    </row>
    <row r="31" s="125" customFormat="1" customHeight="1" spans="1:4">
      <c r="A31" s="64">
        <v>1030156</v>
      </c>
      <c r="B31" s="64" t="s">
        <v>1463</v>
      </c>
      <c r="C31" s="66">
        <v>751</v>
      </c>
      <c r="D31" s="108">
        <v>600</v>
      </c>
    </row>
    <row r="32" s="125" customFormat="1" customHeight="1" spans="1:4">
      <c r="A32" s="64">
        <v>1030157</v>
      </c>
      <c r="B32" s="64" t="s">
        <v>1464</v>
      </c>
      <c r="C32" s="66"/>
      <c r="D32" s="131"/>
    </row>
    <row r="33" s="125" customFormat="1" customHeight="1" spans="1:4">
      <c r="A33" s="64">
        <v>1030158</v>
      </c>
      <c r="B33" s="64" t="s">
        <v>1465</v>
      </c>
      <c r="C33" s="66">
        <f>SUM(C34:C35)</f>
        <v>0</v>
      </c>
      <c r="D33" s="66">
        <f>SUM(D34:D35)</f>
        <v>0</v>
      </c>
    </row>
    <row r="34" s="125" customFormat="1" customHeight="1" spans="1:4">
      <c r="A34" s="64">
        <v>103015801</v>
      </c>
      <c r="B34" s="64" t="s">
        <v>1466</v>
      </c>
      <c r="C34" s="66"/>
      <c r="D34" s="132"/>
    </row>
    <row r="35" s="125" customFormat="1" customHeight="1" spans="1:4">
      <c r="A35" s="64">
        <v>103015803</v>
      </c>
      <c r="B35" s="64" t="s">
        <v>1467</v>
      </c>
      <c r="C35" s="66"/>
      <c r="D35" s="132"/>
    </row>
    <row r="36" s="125" customFormat="1" customHeight="1" spans="1:4">
      <c r="A36" s="64">
        <v>1030159</v>
      </c>
      <c r="B36" s="64" t="s">
        <v>1468</v>
      </c>
      <c r="C36" s="66"/>
      <c r="D36" s="132"/>
    </row>
    <row r="37" s="125" customFormat="1" customHeight="1" spans="1:4">
      <c r="A37" s="64">
        <v>1030166</v>
      </c>
      <c r="B37" s="64" t="s">
        <v>1469</v>
      </c>
      <c r="C37" s="66"/>
      <c r="D37" s="132"/>
    </row>
    <row r="38" s="125" customFormat="1" customHeight="1" spans="1:4">
      <c r="A38" s="64">
        <v>1030168</v>
      </c>
      <c r="B38" s="64" t="s">
        <v>1470</v>
      </c>
      <c r="C38" s="66"/>
      <c r="D38" s="132"/>
    </row>
    <row r="39" s="125" customFormat="1" customHeight="1" spans="1:4">
      <c r="A39" s="64">
        <v>1030171</v>
      </c>
      <c r="B39" s="64" t="s">
        <v>1471</v>
      </c>
      <c r="C39" s="66"/>
      <c r="D39" s="132"/>
    </row>
    <row r="40" s="125" customFormat="1" customHeight="1" spans="1:4">
      <c r="A40" s="64">
        <v>1030175</v>
      </c>
      <c r="B40" s="64" t="s">
        <v>1472</v>
      </c>
      <c r="C40" s="66">
        <f>SUM(C41:C42)</f>
        <v>0</v>
      </c>
      <c r="D40" s="66">
        <f>SUM(D41:D42)</f>
        <v>0</v>
      </c>
    </row>
    <row r="41" s="125" customFormat="1" customHeight="1" spans="1:4">
      <c r="A41" s="64">
        <v>103017501</v>
      </c>
      <c r="B41" s="64" t="s">
        <v>1473</v>
      </c>
      <c r="C41" s="66"/>
      <c r="D41" s="132"/>
    </row>
    <row r="42" s="125" customFormat="1" customHeight="1" spans="1:4">
      <c r="A42" s="64">
        <v>103017502</v>
      </c>
      <c r="B42" s="64" t="s">
        <v>1474</v>
      </c>
      <c r="C42" s="66"/>
      <c r="D42" s="132"/>
    </row>
    <row r="43" s="125" customFormat="1" customHeight="1" spans="1:4">
      <c r="A43" s="64">
        <v>1030178</v>
      </c>
      <c r="B43" s="64" t="s">
        <v>1475</v>
      </c>
      <c r="C43" s="66">
        <v>460</v>
      </c>
      <c r="D43" s="132">
        <v>500</v>
      </c>
    </row>
    <row r="44" s="125" customFormat="1" customHeight="1" spans="1:4">
      <c r="A44" s="64">
        <v>1030180</v>
      </c>
      <c r="B44" s="64" t="s">
        <v>1476</v>
      </c>
      <c r="C44" s="66">
        <f>SUM(C45:C51)</f>
        <v>0</v>
      </c>
      <c r="D44" s="66">
        <f>SUM(D45:D51)</f>
        <v>0</v>
      </c>
    </row>
    <row r="45" s="125" customFormat="1" customHeight="1" spans="1:4">
      <c r="A45" s="64">
        <v>103018001</v>
      </c>
      <c r="B45" s="64" t="s">
        <v>1477</v>
      </c>
      <c r="C45" s="66"/>
      <c r="D45" s="132"/>
    </row>
    <row r="46" s="125" customFormat="1" customHeight="1" spans="1:4">
      <c r="A46" s="64">
        <v>103018002</v>
      </c>
      <c r="B46" s="64" t="s">
        <v>1478</v>
      </c>
      <c r="C46" s="66"/>
      <c r="D46" s="132"/>
    </row>
    <row r="47" s="125" customFormat="1" customHeight="1" spans="1:4">
      <c r="A47" s="64">
        <v>103018003</v>
      </c>
      <c r="B47" s="64" t="s">
        <v>1479</v>
      </c>
      <c r="C47" s="66"/>
      <c r="D47" s="132"/>
    </row>
    <row r="48" s="125" customFormat="1" customHeight="1" spans="1:4">
      <c r="A48" s="64">
        <v>103018004</v>
      </c>
      <c r="B48" s="64" t="s">
        <v>1480</v>
      </c>
      <c r="C48" s="66"/>
      <c r="D48" s="132"/>
    </row>
    <row r="49" s="125" customFormat="1" customHeight="1" spans="1:4">
      <c r="A49" s="64">
        <v>103018005</v>
      </c>
      <c r="B49" s="64" t="s">
        <v>1481</v>
      </c>
      <c r="C49" s="66"/>
      <c r="D49" s="132"/>
    </row>
    <row r="50" s="125" customFormat="1" customHeight="1" spans="1:4">
      <c r="A50" s="64">
        <v>103018006</v>
      </c>
      <c r="B50" s="64" t="s">
        <v>1482</v>
      </c>
      <c r="C50" s="66"/>
      <c r="D50" s="132"/>
    </row>
    <row r="51" s="125" customFormat="1" customHeight="1" spans="1:4">
      <c r="A51" s="64">
        <v>103018007</v>
      </c>
      <c r="B51" s="64" t="s">
        <v>1483</v>
      </c>
      <c r="C51" s="66"/>
      <c r="D51" s="132"/>
    </row>
    <row r="52" s="125" customFormat="1" customHeight="1" spans="1:4">
      <c r="A52" s="64">
        <v>1030181</v>
      </c>
      <c r="B52" s="64" t="s">
        <v>1484</v>
      </c>
      <c r="C52" s="66"/>
      <c r="D52" s="132"/>
    </row>
    <row r="53" s="125" customFormat="1" customHeight="1" spans="1:4">
      <c r="A53" s="64">
        <v>1030199</v>
      </c>
      <c r="B53" s="64" t="s">
        <v>1485</v>
      </c>
      <c r="C53" s="66"/>
      <c r="D53" s="132"/>
    </row>
    <row r="54" s="125" customFormat="1" customHeight="1" spans="1:4">
      <c r="A54" s="64">
        <v>10310</v>
      </c>
      <c r="B54" s="65" t="s">
        <v>1486</v>
      </c>
      <c r="C54" s="66">
        <f>SUM(C55:C57,C61:C66,C69:C70)</f>
        <v>0</v>
      </c>
      <c r="D54" s="66">
        <f>SUM(D55:D57,D61:D66,D69:D70)</f>
        <v>0</v>
      </c>
    </row>
    <row r="55" s="125" customFormat="1" customHeight="1" spans="1:4">
      <c r="A55" s="64">
        <v>1031003</v>
      </c>
      <c r="B55" s="64" t="s">
        <v>1487</v>
      </c>
      <c r="C55" s="66"/>
      <c r="D55" s="132"/>
    </row>
    <row r="56" s="125" customFormat="1" customHeight="1" spans="1:4">
      <c r="A56" s="64">
        <v>1031005</v>
      </c>
      <c r="B56" s="64" t="s">
        <v>1488</v>
      </c>
      <c r="C56" s="66"/>
      <c r="D56" s="132"/>
    </row>
    <row r="57" s="125" customFormat="1" customHeight="1" spans="1:4">
      <c r="A57" s="64">
        <v>1031006</v>
      </c>
      <c r="B57" s="64" t="s">
        <v>1489</v>
      </c>
      <c r="C57" s="66">
        <f>SUM(C58:C60)</f>
        <v>0</v>
      </c>
      <c r="D57" s="66">
        <f>SUM(D58:D60)</f>
        <v>0</v>
      </c>
    </row>
    <row r="58" s="125" customFormat="1" customHeight="1" spans="1:4">
      <c r="A58" s="64">
        <v>103100601</v>
      </c>
      <c r="B58" s="64" t="s">
        <v>1490</v>
      </c>
      <c r="C58" s="66"/>
      <c r="D58" s="132"/>
    </row>
    <row r="59" s="125" customFormat="1" customHeight="1" spans="1:4">
      <c r="A59" s="64">
        <v>103100602</v>
      </c>
      <c r="B59" s="64" t="s">
        <v>1491</v>
      </c>
      <c r="C59" s="66"/>
      <c r="D59" s="132"/>
    </row>
    <row r="60" s="125" customFormat="1" customHeight="1" spans="1:4">
      <c r="A60" s="64">
        <v>103100699</v>
      </c>
      <c r="B60" s="64" t="s">
        <v>1492</v>
      </c>
      <c r="C60" s="66"/>
      <c r="D60" s="132"/>
    </row>
    <row r="61" s="125" customFormat="1" customHeight="1" spans="1:4">
      <c r="A61" s="64">
        <v>1031008</v>
      </c>
      <c r="B61" s="64" t="s">
        <v>1493</v>
      </c>
      <c r="C61" s="66"/>
      <c r="D61" s="132"/>
    </row>
    <row r="62" s="125" customFormat="1" customHeight="1" spans="1:4">
      <c r="A62" s="64">
        <v>1031009</v>
      </c>
      <c r="B62" s="64" t="s">
        <v>1494</v>
      </c>
      <c r="C62" s="66"/>
      <c r="D62" s="132"/>
    </row>
    <row r="63" s="125" customFormat="1" customHeight="1" spans="1:4">
      <c r="A63" s="64">
        <v>1031010</v>
      </c>
      <c r="B63" s="64" t="s">
        <v>1495</v>
      </c>
      <c r="C63" s="66"/>
      <c r="D63" s="132"/>
    </row>
    <row r="64" s="125" customFormat="1" customHeight="1" spans="1:4">
      <c r="A64" s="64">
        <v>1031011</v>
      </c>
      <c r="B64" s="64" t="s">
        <v>1496</v>
      </c>
      <c r="C64" s="66"/>
      <c r="D64" s="132"/>
    </row>
    <row r="65" s="125" customFormat="1" customHeight="1" spans="1:4">
      <c r="A65" s="64">
        <v>1031012</v>
      </c>
      <c r="B65" s="64" t="s">
        <v>1497</v>
      </c>
      <c r="C65" s="66"/>
      <c r="D65" s="132"/>
    </row>
    <row r="66" s="125" customFormat="1" customHeight="1" spans="1:4">
      <c r="A66" s="64">
        <v>1031013</v>
      </c>
      <c r="B66" s="64" t="s">
        <v>1498</v>
      </c>
      <c r="C66" s="66">
        <f>C67+C68</f>
        <v>0</v>
      </c>
      <c r="D66" s="66">
        <f>D67+D68</f>
        <v>0</v>
      </c>
    </row>
    <row r="67" s="125" customFormat="1" customHeight="1" spans="1:4">
      <c r="A67" s="64">
        <v>103101301</v>
      </c>
      <c r="B67" s="64" t="s">
        <v>1499</v>
      </c>
      <c r="C67" s="66"/>
      <c r="D67" s="132"/>
    </row>
    <row r="68" s="125" customFormat="1" customHeight="1" spans="1:4">
      <c r="A68" s="64">
        <v>103101399</v>
      </c>
      <c r="B68" s="64" t="s">
        <v>1500</v>
      </c>
      <c r="C68" s="66"/>
      <c r="D68" s="132"/>
    </row>
    <row r="69" s="125" customFormat="1" customHeight="1" spans="1:4">
      <c r="A69" s="64">
        <v>1031014</v>
      </c>
      <c r="B69" s="64" t="s">
        <v>1501</v>
      </c>
      <c r="C69" s="66"/>
      <c r="D69" s="132"/>
    </row>
    <row r="70" s="125" customFormat="1" customHeight="1" spans="1:4">
      <c r="A70" s="64">
        <v>1031099</v>
      </c>
      <c r="B70" s="64" t="s">
        <v>1502</v>
      </c>
      <c r="C70" s="66">
        <f>C71+C72</f>
        <v>0</v>
      </c>
      <c r="D70" s="66">
        <f>D71+D72</f>
        <v>0</v>
      </c>
    </row>
    <row r="71" s="125" customFormat="1" customHeight="1" spans="1:4">
      <c r="A71" s="64">
        <v>103109998</v>
      </c>
      <c r="B71" s="64" t="s">
        <v>1503</v>
      </c>
      <c r="C71" s="66"/>
      <c r="D71" s="132"/>
    </row>
    <row r="72" s="125" customFormat="1" customHeight="1" spans="1:4">
      <c r="A72" s="64">
        <v>103109999</v>
      </c>
      <c r="B72" s="64" t="s">
        <v>1504</v>
      </c>
      <c r="C72" s="66"/>
      <c r="D72" s="132"/>
    </row>
    <row r="73" s="125" customFormat="1" customHeight="1" spans="1:4">
      <c r="A73" s="112"/>
      <c r="B73" s="112"/>
      <c r="C73" s="132"/>
      <c r="D73" s="132"/>
    </row>
    <row r="74" s="125" customFormat="1" customHeight="1" spans="1:4">
      <c r="A74" s="112"/>
      <c r="B74" s="113" t="s">
        <v>30</v>
      </c>
      <c r="C74" s="132">
        <f>C4</f>
        <v>21232</v>
      </c>
      <c r="D74" s="132">
        <f>D4</f>
        <v>48612</v>
      </c>
    </row>
    <row r="75" s="125" customFormat="1" customHeight="1" spans="1:4">
      <c r="A75" s="112"/>
      <c r="B75" s="112"/>
      <c r="C75" s="132"/>
      <c r="D75" s="132"/>
    </row>
    <row r="76" s="125" customFormat="1" customHeight="1" spans="1:4">
      <c r="A76" s="112" t="s">
        <v>262</v>
      </c>
      <c r="B76" s="112" t="s">
        <v>263</v>
      </c>
      <c r="C76" s="132">
        <f>C77</f>
        <v>56200</v>
      </c>
      <c r="D76" s="132">
        <f>D77</f>
        <v>0</v>
      </c>
    </row>
    <row r="77" s="125" customFormat="1" customHeight="1" spans="1:4">
      <c r="A77" s="112" t="s">
        <v>264</v>
      </c>
      <c r="B77" s="112" t="s">
        <v>265</v>
      </c>
      <c r="C77" s="132">
        <f>C78</f>
        <v>56200</v>
      </c>
      <c r="D77" s="132">
        <f>D78</f>
        <v>0</v>
      </c>
    </row>
    <row r="78" s="125" customFormat="1" customHeight="1" spans="1:4">
      <c r="A78" s="112" t="s">
        <v>1505</v>
      </c>
      <c r="B78" s="112" t="s">
        <v>1506</v>
      </c>
      <c r="C78" s="132">
        <v>56200</v>
      </c>
      <c r="D78" s="132"/>
    </row>
    <row r="79" s="125" customFormat="1" customHeight="1" spans="1:4">
      <c r="A79" s="112"/>
      <c r="B79" s="112"/>
      <c r="C79" s="132"/>
      <c r="D79" s="132"/>
    </row>
    <row r="80" s="125" customFormat="1" customHeight="1" spans="1:4">
      <c r="A80" s="112" t="s">
        <v>32</v>
      </c>
      <c r="B80" s="112" t="s">
        <v>33</v>
      </c>
      <c r="C80" s="132">
        <f>C81+C82+C84+C86+C89</f>
        <v>25109</v>
      </c>
      <c r="D80" s="132">
        <f>D81+D82+D84+D86+D89</f>
        <v>0</v>
      </c>
    </row>
    <row r="81" s="125" customFormat="1" customHeight="1" spans="1:4">
      <c r="A81" s="112" t="s">
        <v>1507</v>
      </c>
      <c r="B81" s="112" t="s">
        <v>1508</v>
      </c>
      <c r="C81" s="132">
        <v>20258</v>
      </c>
      <c r="D81" s="132">
        <v>0</v>
      </c>
    </row>
    <row r="82" s="125" customFormat="1" customHeight="1" spans="1:4">
      <c r="A82" s="112" t="s">
        <v>180</v>
      </c>
      <c r="B82" s="112" t="s">
        <v>181</v>
      </c>
      <c r="C82" s="132">
        <f>C83</f>
        <v>0</v>
      </c>
      <c r="D82" s="132">
        <f>D83</f>
        <v>0</v>
      </c>
    </row>
    <row r="83" s="125" customFormat="1" customHeight="1" spans="1:4">
      <c r="A83" s="112" t="s">
        <v>1509</v>
      </c>
      <c r="B83" s="112" t="s">
        <v>1510</v>
      </c>
      <c r="C83" s="132"/>
      <c r="D83" s="132"/>
    </row>
    <row r="84" s="125" customFormat="1" customHeight="1" spans="1:4">
      <c r="A84" s="112" t="s">
        <v>192</v>
      </c>
      <c r="B84" s="112" t="s">
        <v>193</v>
      </c>
      <c r="C84" s="132">
        <f>C85</f>
        <v>4851</v>
      </c>
      <c r="D84" s="132">
        <f>D85</f>
        <v>0</v>
      </c>
    </row>
    <row r="85" s="125" customFormat="1" customHeight="1" spans="1:4">
      <c r="A85" s="112" t="s">
        <v>1511</v>
      </c>
      <c r="B85" s="112" t="s">
        <v>1512</v>
      </c>
      <c r="C85" s="132">
        <v>4851</v>
      </c>
      <c r="D85" s="132"/>
    </row>
    <row r="86" s="125" customFormat="1" customHeight="1" spans="1:4">
      <c r="A86" s="112" t="s">
        <v>204</v>
      </c>
      <c r="B86" s="112" t="s">
        <v>205</v>
      </c>
      <c r="C86" s="132">
        <f>C87</f>
        <v>0</v>
      </c>
      <c r="D86" s="132">
        <f>D87</f>
        <v>0</v>
      </c>
    </row>
    <row r="87" s="125" customFormat="1" customHeight="1" spans="1:4">
      <c r="A87" s="112" t="s">
        <v>1513</v>
      </c>
      <c r="B87" s="112" t="s">
        <v>1514</v>
      </c>
      <c r="C87" s="132">
        <f>C88</f>
        <v>0</v>
      </c>
      <c r="D87" s="132">
        <f>D88</f>
        <v>0</v>
      </c>
    </row>
    <row r="88" s="125" customFormat="1" customHeight="1" spans="1:4">
      <c r="A88" s="112" t="s">
        <v>1515</v>
      </c>
      <c r="B88" s="112" t="s">
        <v>1516</v>
      </c>
      <c r="C88" s="132"/>
      <c r="D88" s="132"/>
    </row>
    <row r="89" s="125" customFormat="1" customHeight="1" spans="1:4">
      <c r="A89" s="112" t="s">
        <v>224</v>
      </c>
      <c r="B89" s="112" t="s">
        <v>225</v>
      </c>
      <c r="C89" s="132">
        <f>C90</f>
        <v>0</v>
      </c>
      <c r="D89" s="132">
        <f>D90</f>
        <v>0</v>
      </c>
    </row>
    <row r="90" s="125" customFormat="1" customHeight="1" spans="1:4">
      <c r="A90" s="112" t="s">
        <v>1517</v>
      </c>
      <c r="B90" s="112" t="s">
        <v>1518</v>
      </c>
      <c r="C90" s="132"/>
      <c r="D90" s="132"/>
    </row>
    <row r="91" s="125" customFormat="1" customHeight="1" spans="1:4">
      <c r="A91" s="112"/>
      <c r="B91" s="112"/>
      <c r="C91" s="132"/>
      <c r="D91" s="132"/>
    </row>
    <row r="92" s="125" customFormat="1" customHeight="1" spans="1:4">
      <c r="A92" s="112"/>
      <c r="B92" s="113" t="s">
        <v>288</v>
      </c>
      <c r="C92" s="132">
        <f>C74+C76+C80</f>
        <v>102541</v>
      </c>
      <c r="D92" s="132">
        <f>D74+D76+D80</f>
        <v>48612</v>
      </c>
    </row>
  </sheetData>
  <mergeCells count="1">
    <mergeCell ref="B1:D1"/>
  </mergeCells>
  <dataValidations count="1">
    <dataValidation type="decimal" operator="between" allowBlank="1" showInputMessage="1" showErrorMessage="1" sqref="C4:D4 C5:D5 C15:D15 C22:D22 C28:D28 C33:D33 C40:D40 C44:D44 C54:D54 C57:D57 C66:D66 C70:D70 C6:C14 C16:C21 C23:C27 C29:C32 C34:C39 C41:C43 C45:C53 C55:C56 C58:C65 C67:C69 C71:C72">
      <formula1>-99999999999999</formula1>
      <formula2>99999999999999</formula2>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82"/>
  <sheetViews>
    <sheetView workbookViewId="0">
      <pane ySplit="3" topLeftCell="A4" activePane="bottomLeft" state="frozen"/>
      <selection/>
      <selection pane="bottomLeft" activeCell="A1" sqref="A1:D1"/>
    </sheetView>
  </sheetViews>
  <sheetFormatPr defaultColWidth="9" defaultRowHeight="16" customHeight="1"/>
  <cols>
    <col min="1" max="1" width="9" style="115"/>
    <col min="2" max="2" width="58.25" style="84" customWidth="1"/>
    <col min="3" max="3" width="15.875" style="116" customWidth="1"/>
    <col min="4" max="4" width="15.875" style="117" customWidth="1"/>
    <col min="5" max="255" width="42.5" style="84" customWidth="1"/>
    <col min="256" max="257" width="42.5" style="115" customWidth="1"/>
    <col min="258" max="16384" width="9" style="115"/>
  </cols>
  <sheetData>
    <row r="1" s="114" customFormat="1" ht="41" customHeight="1" spans="1:255">
      <c r="A1" s="118" t="s">
        <v>1519</v>
      </c>
      <c r="B1" s="118"/>
      <c r="C1" s="119"/>
      <c r="D1" s="119"/>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c r="CM1" s="120"/>
      <c r="CN1" s="120"/>
      <c r="CO1" s="120"/>
      <c r="CP1" s="120"/>
      <c r="CQ1" s="120"/>
      <c r="CR1" s="120"/>
      <c r="CS1" s="120"/>
      <c r="CT1" s="120"/>
      <c r="CU1" s="120"/>
      <c r="CV1" s="120"/>
      <c r="CW1" s="120"/>
      <c r="CX1" s="120"/>
      <c r="CY1" s="120"/>
      <c r="CZ1" s="120"/>
      <c r="DA1" s="120"/>
      <c r="DB1" s="120"/>
      <c r="DC1" s="120"/>
      <c r="DD1" s="120"/>
      <c r="DE1" s="120"/>
      <c r="DF1" s="120"/>
      <c r="DG1" s="120"/>
      <c r="DH1" s="120"/>
      <c r="DI1" s="120"/>
      <c r="DJ1" s="120"/>
      <c r="DK1" s="120"/>
      <c r="DL1" s="120"/>
      <c r="DM1" s="120"/>
      <c r="DN1" s="120"/>
      <c r="DO1" s="120"/>
      <c r="DP1" s="120"/>
      <c r="DQ1" s="120"/>
      <c r="DR1" s="120"/>
      <c r="DS1" s="120"/>
      <c r="DT1" s="120"/>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c r="IR1" s="120"/>
      <c r="IS1" s="120"/>
      <c r="IT1" s="120"/>
      <c r="IU1" s="120"/>
    </row>
    <row r="2" s="115" customFormat="1" customHeight="1" spans="2:255">
      <c r="B2" s="121"/>
      <c r="C2" s="122"/>
      <c r="D2" s="123" t="s">
        <v>24</v>
      </c>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row>
    <row r="3" s="55" customFormat="1" ht="27" customHeight="1" spans="1:4">
      <c r="A3" s="63" t="s">
        <v>291</v>
      </c>
      <c r="B3" s="63" t="s">
        <v>327</v>
      </c>
      <c r="C3" s="63" t="s">
        <v>292</v>
      </c>
      <c r="D3" s="63" t="s">
        <v>293</v>
      </c>
    </row>
    <row r="4" s="115" customFormat="1" customHeight="1" spans="1:255">
      <c r="A4" s="64">
        <v>206</v>
      </c>
      <c r="B4" s="65" t="s">
        <v>612</v>
      </c>
      <c r="C4" s="66">
        <f>C5</f>
        <v>0</v>
      </c>
      <c r="D4" s="66">
        <f>D5</f>
        <v>0</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row>
    <row r="5" s="115" customFormat="1" customHeight="1" spans="1:255">
      <c r="A5" s="64">
        <v>20610</v>
      </c>
      <c r="B5" s="65" t="s">
        <v>1520</v>
      </c>
      <c r="C5" s="66">
        <f>SUM(C6:C11)</f>
        <v>0</v>
      </c>
      <c r="D5" s="66">
        <f>SUM(D6:D11)</f>
        <v>0</v>
      </c>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row>
    <row r="6" s="115" customFormat="1" customHeight="1" spans="1:255">
      <c r="A6" s="64">
        <v>2061001</v>
      </c>
      <c r="B6" s="64" t="s">
        <v>1521</v>
      </c>
      <c r="C6" s="66"/>
      <c r="D6" s="108"/>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row>
    <row r="7" s="115" customFormat="1" customHeight="1" spans="1:255">
      <c r="A7" s="64">
        <v>2061002</v>
      </c>
      <c r="B7" s="64" t="s">
        <v>1522</v>
      </c>
      <c r="C7" s="66"/>
      <c r="D7" s="108"/>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c r="IR7" s="84"/>
      <c r="IS7" s="84"/>
      <c r="IT7" s="84"/>
      <c r="IU7" s="84"/>
    </row>
    <row r="8" s="115" customFormat="1" customHeight="1" spans="1:255">
      <c r="A8" s="64">
        <v>2061003</v>
      </c>
      <c r="B8" s="64" t="s">
        <v>1523</v>
      </c>
      <c r="C8" s="66"/>
      <c r="D8" s="108"/>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c r="IR8" s="84"/>
      <c r="IS8" s="84"/>
      <c r="IT8" s="84"/>
      <c r="IU8" s="84"/>
    </row>
    <row r="9" s="115" customFormat="1" customHeight="1" spans="1:255">
      <c r="A9" s="64">
        <v>2061004</v>
      </c>
      <c r="B9" s="64" t="s">
        <v>1524</v>
      </c>
      <c r="C9" s="66"/>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c r="IR9" s="84"/>
      <c r="IS9" s="84"/>
      <c r="IT9" s="84"/>
      <c r="IU9" s="84"/>
    </row>
    <row r="10" s="115" customFormat="1" customHeight="1" spans="1:255">
      <c r="A10" s="64">
        <v>2061005</v>
      </c>
      <c r="B10" s="64" t="s">
        <v>1525</v>
      </c>
      <c r="C10" s="66"/>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c r="IR10" s="84"/>
      <c r="IS10" s="84"/>
      <c r="IT10" s="84"/>
      <c r="IU10" s="84"/>
    </row>
    <row r="11" s="115" customFormat="1" customHeight="1" spans="1:255">
      <c r="A11" s="64">
        <v>2061099</v>
      </c>
      <c r="B11" s="64" t="s">
        <v>1526</v>
      </c>
      <c r="C11" s="66"/>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c r="IR11" s="84"/>
      <c r="IS11" s="84"/>
      <c r="IT11" s="84"/>
      <c r="IU11" s="84"/>
    </row>
    <row r="12" s="115" customFormat="1" customHeight="1" spans="1:255">
      <c r="A12" s="64">
        <v>207</v>
      </c>
      <c r="B12" s="65" t="s">
        <v>661</v>
      </c>
      <c r="C12" s="66">
        <f>C13+C19+C25</f>
        <v>1</v>
      </c>
      <c r="D12" s="66">
        <f>D13+D19+D25</f>
        <v>0</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c r="IR12" s="84"/>
      <c r="IS12" s="84"/>
      <c r="IT12" s="84"/>
      <c r="IU12" s="84"/>
    </row>
    <row r="13" s="115" customFormat="1" customHeight="1" spans="1:255">
      <c r="A13" s="64">
        <v>20707</v>
      </c>
      <c r="B13" s="65" t="s">
        <v>1527</v>
      </c>
      <c r="C13" s="66">
        <f>SUM(C14:C18)</f>
        <v>1</v>
      </c>
      <c r="D13" s="66">
        <f>SUM(D14:D18)</f>
        <v>0</v>
      </c>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row>
    <row r="14" s="115" customFormat="1" customHeight="1" spans="1:255">
      <c r="A14" s="64">
        <v>2070701</v>
      </c>
      <c r="B14" s="64" t="s">
        <v>1528</v>
      </c>
      <c r="C14" s="66"/>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row>
    <row r="15" s="115" customFormat="1" customHeight="1" spans="1:255">
      <c r="A15" s="64">
        <v>2070702</v>
      </c>
      <c r="B15" s="64" t="s">
        <v>1529</v>
      </c>
      <c r="C15" s="66"/>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c r="IR15" s="84"/>
      <c r="IS15" s="84"/>
      <c r="IT15" s="84"/>
      <c r="IU15" s="84"/>
    </row>
    <row r="16" s="115" customFormat="1" customHeight="1" spans="1:255">
      <c r="A16" s="64">
        <v>2070703</v>
      </c>
      <c r="B16" s="64" t="s">
        <v>1530</v>
      </c>
      <c r="C16" s="66"/>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row>
    <row r="17" s="115" customFormat="1" customHeight="1" spans="1:255">
      <c r="A17" s="64">
        <v>2070704</v>
      </c>
      <c r="B17" s="64" t="s">
        <v>1531</v>
      </c>
      <c r="C17" s="66"/>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row>
    <row r="18" s="115" customFormat="1" customHeight="1" spans="1:255">
      <c r="A18" s="64">
        <v>2070799</v>
      </c>
      <c r="B18" s="64" t="s">
        <v>1532</v>
      </c>
      <c r="C18" s="66">
        <v>1</v>
      </c>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row>
    <row r="19" s="115" customFormat="1" customHeight="1" spans="1:255">
      <c r="A19" s="64">
        <v>20709</v>
      </c>
      <c r="B19" s="65" t="s">
        <v>1533</v>
      </c>
      <c r="C19" s="66">
        <f>SUM(C20:C24)</f>
        <v>0</v>
      </c>
      <c r="D19" s="66">
        <f>SUM(D20:D24)</f>
        <v>0</v>
      </c>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row>
    <row r="20" s="115" customFormat="1" customHeight="1" spans="1:255">
      <c r="A20" s="64">
        <v>2070901</v>
      </c>
      <c r="B20" s="64" t="s">
        <v>1534</v>
      </c>
      <c r="C20" s="66"/>
      <c r="D20" s="108"/>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c r="IR20" s="84"/>
      <c r="IS20" s="84"/>
      <c r="IT20" s="84"/>
      <c r="IU20" s="84"/>
    </row>
    <row r="21" s="115" customFormat="1" customHeight="1" spans="1:255">
      <c r="A21" s="64">
        <v>2070902</v>
      </c>
      <c r="B21" s="64" t="s">
        <v>1535</v>
      </c>
      <c r="C21" s="66"/>
      <c r="D21" s="10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row>
    <row r="22" s="115" customFormat="1" customHeight="1" spans="1:255">
      <c r="A22" s="64">
        <v>2070903</v>
      </c>
      <c r="B22" s="64" t="s">
        <v>1536</v>
      </c>
      <c r="C22" s="66"/>
      <c r="D22" s="108"/>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c r="IR22" s="84"/>
      <c r="IS22" s="84"/>
      <c r="IT22" s="84"/>
      <c r="IU22" s="84"/>
    </row>
    <row r="23" s="115" customFormat="1" customHeight="1" spans="1:255">
      <c r="A23" s="64">
        <v>2070904</v>
      </c>
      <c r="B23" s="64" t="s">
        <v>1537</v>
      </c>
      <c r="C23" s="66"/>
      <c r="D23" s="10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c r="IR23" s="84"/>
      <c r="IS23" s="84"/>
      <c r="IT23" s="84"/>
      <c r="IU23" s="84"/>
    </row>
    <row r="24" s="115" customFormat="1" customHeight="1" spans="1:255">
      <c r="A24" s="64">
        <v>2070999</v>
      </c>
      <c r="B24" s="64" t="s">
        <v>1538</v>
      </c>
      <c r="C24" s="66"/>
      <c r="D24" s="108"/>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c r="IR24" s="84"/>
      <c r="IS24" s="84"/>
      <c r="IT24" s="84"/>
      <c r="IU24" s="84"/>
    </row>
    <row r="25" s="115" customFormat="1" customHeight="1" spans="1:255">
      <c r="A25" s="64">
        <v>20710</v>
      </c>
      <c r="B25" s="65" t="s">
        <v>1539</v>
      </c>
      <c r="C25" s="66">
        <f>SUM(C26:C27)</f>
        <v>0</v>
      </c>
      <c r="D25" s="66">
        <f>SUM(D26:D27)</f>
        <v>0</v>
      </c>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c r="IR25" s="84"/>
      <c r="IS25" s="84"/>
      <c r="IT25" s="84"/>
      <c r="IU25" s="84"/>
    </row>
    <row r="26" s="115" customFormat="1" customHeight="1" spans="1:255">
      <c r="A26" s="64">
        <v>2071001</v>
      </c>
      <c r="B26" s="64" t="s">
        <v>1540</v>
      </c>
      <c r="C26" s="66"/>
      <c r="D26" s="108"/>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c r="IR26" s="84"/>
      <c r="IS26" s="84"/>
      <c r="IT26" s="84"/>
      <c r="IU26" s="84"/>
    </row>
    <row r="27" s="115" customFormat="1" customHeight="1" spans="1:255">
      <c r="A27" s="64">
        <v>2071099</v>
      </c>
      <c r="B27" s="64" t="s">
        <v>1541</v>
      </c>
      <c r="C27" s="66"/>
      <c r="D27" s="108"/>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c r="IR27" s="84"/>
      <c r="IS27" s="84"/>
      <c r="IT27" s="84"/>
      <c r="IU27" s="84"/>
    </row>
    <row r="28" s="115" customFormat="1" customHeight="1" spans="1:255">
      <c r="A28" s="64">
        <v>211</v>
      </c>
      <c r="B28" s="65" t="s">
        <v>879</v>
      </c>
      <c r="C28" s="66">
        <f>C29+C34</f>
        <v>0</v>
      </c>
      <c r="D28" s="66">
        <f>D29+D34</f>
        <v>0</v>
      </c>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c r="IR28" s="84"/>
      <c r="IS28" s="84"/>
      <c r="IT28" s="84"/>
      <c r="IU28" s="84"/>
    </row>
    <row r="29" s="115" customFormat="1" customHeight="1" spans="1:255">
      <c r="A29" s="64">
        <v>21160</v>
      </c>
      <c r="B29" s="65" t="s">
        <v>1542</v>
      </c>
      <c r="C29" s="66">
        <f>SUM(C30:C33)</f>
        <v>0</v>
      </c>
      <c r="D29" s="66">
        <f>SUM(D30:D33)</f>
        <v>0</v>
      </c>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row>
    <row r="30" s="115" customFormat="1" customHeight="1" spans="1:255">
      <c r="A30" s="64">
        <v>2116001</v>
      </c>
      <c r="B30" s="64" t="s">
        <v>1543</v>
      </c>
      <c r="C30" s="66"/>
      <c r="D30" s="108"/>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c r="IR30" s="84"/>
      <c r="IS30" s="84"/>
      <c r="IT30" s="84"/>
      <c r="IU30" s="84"/>
    </row>
    <row r="31" s="115" customFormat="1" customHeight="1" spans="1:255">
      <c r="A31" s="64">
        <v>2116002</v>
      </c>
      <c r="B31" s="64" t="s">
        <v>1544</v>
      </c>
      <c r="C31" s="66"/>
      <c r="D31" s="108"/>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c r="EN31" s="84"/>
      <c r="EO31" s="84"/>
      <c r="EP31" s="84"/>
      <c r="EQ31" s="84"/>
      <c r="ER31" s="84"/>
      <c r="ES31" s="84"/>
      <c r="ET31" s="84"/>
      <c r="EU31" s="84"/>
      <c r="EV31" s="84"/>
      <c r="EW31" s="84"/>
      <c r="EX31" s="84"/>
      <c r="EY31" s="84"/>
      <c r="EZ31" s="84"/>
      <c r="FA31" s="84"/>
      <c r="FB31" s="84"/>
      <c r="FC31" s="84"/>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c r="IR31" s="84"/>
      <c r="IS31" s="84"/>
      <c r="IT31" s="84"/>
      <c r="IU31" s="84"/>
    </row>
    <row r="32" s="115" customFormat="1" customHeight="1" spans="1:255">
      <c r="A32" s="64">
        <v>2116003</v>
      </c>
      <c r="B32" s="64" t="s">
        <v>1545</v>
      </c>
      <c r="C32" s="66"/>
      <c r="D32" s="108"/>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c r="IR32" s="84"/>
      <c r="IS32" s="84"/>
      <c r="IT32" s="84"/>
      <c r="IU32" s="84"/>
    </row>
    <row r="33" s="115" customFormat="1" customHeight="1" spans="1:255">
      <c r="A33" s="64">
        <v>2116099</v>
      </c>
      <c r="B33" s="64" t="s">
        <v>1546</v>
      </c>
      <c r="C33" s="66"/>
      <c r="D33" s="108"/>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c r="EN33" s="84"/>
      <c r="EO33" s="84"/>
      <c r="EP33" s="84"/>
      <c r="EQ33" s="84"/>
      <c r="ER33" s="84"/>
      <c r="ES33" s="84"/>
      <c r="ET33" s="84"/>
      <c r="EU33" s="84"/>
      <c r="EV33" s="84"/>
      <c r="EW33" s="84"/>
      <c r="EX33" s="84"/>
      <c r="EY33" s="84"/>
      <c r="EZ33" s="84"/>
      <c r="FA33" s="84"/>
      <c r="FB33" s="84"/>
      <c r="FC33" s="84"/>
      <c r="FD33" s="84"/>
      <c r="FE33" s="84"/>
      <c r="FF33" s="84"/>
      <c r="FG33" s="84"/>
      <c r="FH33" s="84"/>
      <c r="FI33" s="84"/>
      <c r="FJ33" s="84"/>
      <c r="FK33" s="84"/>
      <c r="FL33" s="84"/>
      <c r="FM33" s="84"/>
      <c r="FN33" s="84"/>
      <c r="FO33" s="84"/>
      <c r="FP33" s="84"/>
      <c r="FQ33" s="84"/>
      <c r="FR33" s="84"/>
      <c r="FS33" s="84"/>
      <c r="FT33" s="84"/>
      <c r="FU33" s="84"/>
      <c r="FV33" s="84"/>
      <c r="FW33" s="84"/>
      <c r="FX33" s="84"/>
      <c r="FY33" s="84"/>
      <c r="FZ33" s="84"/>
      <c r="GA33" s="84"/>
      <c r="GB33" s="84"/>
      <c r="GC33" s="84"/>
      <c r="GD33" s="84"/>
      <c r="GE33" s="84"/>
      <c r="GF33" s="84"/>
      <c r="GG33" s="84"/>
      <c r="GH33" s="84"/>
      <c r="GI33" s="84"/>
      <c r="GJ33" s="84"/>
      <c r="GK33" s="84"/>
      <c r="GL33" s="84"/>
      <c r="GM33" s="84"/>
      <c r="GN33" s="84"/>
      <c r="GO33" s="84"/>
      <c r="GP33" s="84"/>
      <c r="GQ33" s="84"/>
      <c r="GR33" s="84"/>
      <c r="GS33" s="84"/>
      <c r="GT33" s="84"/>
      <c r="GU33" s="84"/>
      <c r="GV33" s="84"/>
      <c r="GW33" s="84"/>
      <c r="GX33" s="84"/>
      <c r="GY33" s="84"/>
      <c r="GZ33" s="84"/>
      <c r="HA33" s="84"/>
      <c r="HB33" s="84"/>
      <c r="HC33" s="84"/>
      <c r="HD33" s="84"/>
      <c r="HE33" s="84"/>
      <c r="HF33" s="84"/>
      <c r="HG33" s="84"/>
      <c r="HH33" s="84"/>
      <c r="HI33" s="84"/>
      <c r="HJ33" s="84"/>
      <c r="HK33" s="84"/>
      <c r="HL33" s="84"/>
      <c r="HM33" s="84"/>
      <c r="HN33" s="84"/>
      <c r="HO33" s="84"/>
      <c r="HP33" s="84"/>
      <c r="HQ33" s="84"/>
      <c r="HR33" s="84"/>
      <c r="HS33" s="84"/>
      <c r="HT33" s="84"/>
      <c r="HU33" s="84"/>
      <c r="HV33" s="84"/>
      <c r="HW33" s="84"/>
      <c r="HX33" s="84"/>
      <c r="HY33" s="84"/>
      <c r="HZ33" s="84"/>
      <c r="IA33" s="84"/>
      <c r="IB33" s="84"/>
      <c r="IC33" s="84"/>
      <c r="ID33" s="84"/>
      <c r="IE33" s="84"/>
      <c r="IF33" s="84"/>
      <c r="IG33" s="84"/>
      <c r="IH33" s="84"/>
      <c r="II33" s="84"/>
      <c r="IJ33" s="84"/>
      <c r="IK33" s="84"/>
      <c r="IL33" s="84"/>
      <c r="IM33" s="84"/>
      <c r="IN33" s="84"/>
      <c r="IO33" s="84"/>
      <c r="IP33" s="84"/>
      <c r="IQ33" s="84"/>
      <c r="IR33" s="84"/>
      <c r="IS33" s="84"/>
      <c r="IT33" s="84"/>
      <c r="IU33" s="84"/>
    </row>
    <row r="34" s="115" customFormat="1" customHeight="1" spans="1:255">
      <c r="A34" s="64">
        <v>21161</v>
      </c>
      <c r="B34" s="65" t="s">
        <v>1547</v>
      </c>
      <c r="C34" s="66">
        <f>SUM(C35:C38)</f>
        <v>0</v>
      </c>
      <c r="D34" s="66">
        <f>SUM(D35:D38)</f>
        <v>0</v>
      </c>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84"/>
      <c r="IH34" s="84"/>
      <c r="II34" s="84"/>
      <c r="IJ34" s="84"/>
      <c r="IK34" s="84"/>
      <c r="IL34" s="84"/>
      <c r="IM34" s="84"/>
      <c r="IN34" s="84"/>
      <c r="IO34" s="84"/>
      <c r="IP34" s="84"/>
      <c r="IQ34" s="84"/>
      <c r="IR34" s="84"/>
      <c r="IS34" s="84"/>
      <c r="IT34" s="84"/>
      <c r="IU34" s="84"/>
    </row>
    <row r="35" s="115" customFormat="1" customHeight="1" spans="1:255">
      <c r="A35" s="64">
        <v>2116101</v>
      </c>
      <c r="B35" s="64" t="s">
        <v>1548</v>
      </c>
      <c r="C35" s="66"/>
      <c r="D35" s="108"/>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row>
    <row r="36" s="115" customFormat="1" customHeight="1" spans="1:255">
      <c r="A36" s="64">
        <v>2116102</v>
      </c>
      <c r="B36" s="64" t="s">
        <v>1549</v>
      </c>
      <c r="C36" s="66"/>
      <c r="D36" s="108"/>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row>
    <row r="37" s="115" customFormat="1" customHeight="1" spans="1:255">
      <c r="A37" s="64">
        <v>2116103</v>
      </c>
      <c r="B37" s="64" t="s">
        <v>1550</v>
      </c>
      <c r="C37" s="66"/>
      <c r="D37" s="108"/>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row>
    <row r="38" s="115" customFormat="1" customHeight="1" spans="1:255">
      <c r="A38" s="64">
        <v>2116104</v>
      </c>
      <c r="B38" s="64" t="s">
        <v>1551</v>
      </c>
      <c r="C38" s="66"/>
      <c r="D38" s="108"/>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row>
    <row r="39" s="115" customFormat="1" customHeight="1" spans="1:255">
      <c r="A39" s="64">
        <v>212</v>
      </c>
      <c r="B39" s="65" t="s">
        <v>942</v>
      </c>
      <c r="C39" s="66">
        <f>C40+C56+C60+C61+C67+C71+C75+C79+C85+C88</f>
        <v>5519</v>
      </c>
      <c r="D39" s="66">
        <f>D40+D56+D60+D61+D67+D71+D75+D79+D85+D88</f>
        <v>4100</v>
      </c>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row>
    <row r="40" s="115" customFormat="1" customHeight="1" spans="1:255">
      <c r="A40" s="64">
        <v>21208</v>
      </c>
      <c r="B40" s="65" t="s">
        <v>1552</v>
      </c>
      <c r="C40" s="66">
        <f>SUM(C41:C55)</f>
        <v>4733</v>
      </c>
      <c r="D40" s="66">
        <f>SUM(D41:D55)</f>
        <v>3000</v>
      </c>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row>
    <row r="41" s="115" customFormat="1" customHeight="1" spans="1:255">
      <c r="A41" s="64">
        <v>2120801</v>
      </c>
      <c r="B41" s="64" t="s">
        <v>1553</v>
      </c>
      <c r="C41" s="66">
        <v>917</v>
      </c>
      <c r="D41" s="108">
        <v>1000</v>
      </c>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row>
    <row r="42" s="115" customFormat="1" customHeight="1" spans="1:255">
      <c r="A42" s="64">
        <v>2120802</v>
      </c>
      <c r="B42" s="64" t="s">
        <v>1554</v>
      </c>
      <c r="C42" s="66"/>
      <c r="D42" s="108"/>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c r="EO42" s="84"/>
      <c r="EP42" s="84"/>
      <c r="EQ42" s="84"/>
      <c r="ER42" s="84"/>
      <c r="ES42" s="84"/>
      <c r="ET42" s="84"/>
      <c r="EU42" s="84"/>
      <c r="EV42" s="84"/>
      <c r="EW42" s="84"/>
      <c r="EX42" s="84"/>
      <c r="EY42" s="84"/>
      <c r="EZ42" s="84"/>
      <c r="FA42" s="84"/>
      <c r="FB42" s="84"/>
      <c r="FC42" s="84"/>
      <c r="FD42" s="84"/>
      <c r="FE42" s="84"/>
      <c r="FF42" s="84"/>
      <c r="FG42" s="84"/>
      <c r="FH42" s="84"/>
      <c r="FI42" s="84"/>
      <c r="FJ42" s="84"/>
      <c r="FK42" s="84"/>
      <c r="FL42" s="84"/>
      <c r="FM42" s="84"/>
      <c r="FN42" s="84"/>
      <c r="FO42" s="84"/>
      <c r="FP42" s="84"/>
      <c r="FQ42" s="84"/>
      <c r="FR42" s="84"/>
      <c r="FS42" s="84"/>
      <c r="FT42" s="84"/>
      <c r="FU42" s="84"/>
      <c r="FV42" s="84"/>
      <c r="FW42" s="84"/>
      <c r="FX42" s="84"/>
      <c r="FY42" s="84"/>
      <c r="FZ42" s="84"/>
      <c r="GA42" s="84"/>
      <c r="GB42" s="84"/>
      <c r="GC42" s="84"/>
      <c r="GD42" s="84"/>
      <c r="GE42" s="84"/>
      <c r="GF42" s="84"/>
      <c r="GG42" s="84"/>
      <c r="GH42" s="84"/>
      <c r="GI42" s="84"/>
      <c r="GJ42" s="84"/>
      <c r="GK42" s="84"/>
      <c r="GL42" s="84"/>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Q42" s="84"/>
      <c r="HR42" s="84"/>
      <c r="HS42" s="84"/>
      <c r="HT42" s="84"/>
      <c r="HU42" s="84"/>
      <c r="HV42" s="84"/>
      <c r="HW42" s="84"/>
      <c r="HX42" s="84"/>
      <c r="HY42" s="84"/>
      <c r="HZ42" s="84"/>
      <c r="IA42" s="84"/>
      <c r="IB42" s="84"/>
      <c r="IC42" s="84"/>
      <c r="ID42" s="84"/>
      <c r="IE42" s="84"/>
      <c r="IF42" s="84"/>
      <c r="IG42" s="84"/>
      <c r="IH42" s="84"/>
      <c r="II42" s="84"/>
      <c r="IJ42" s="84"/>
      <c r="IK42" s="84"/>
      <c r="IL42" s="84"/>
      <c r="IM42" s="84"/>
      <c r="IN42" s="84"/>
      <c r="IO42" s="84"/>
      <c r="IP42" s="84"/>
      <c r="IQ42" s="84"/>
      <c r="IR42" s="84"/>
      <c r="IS42" s="84"/>
      <c r="IT42" s="84"/>
      <c r="IU42" s="84"/>
    </row>
    <row r="43" s="115" customFormat="1" customHeight="1" spans="1:255">
      <c r="A43" s="64">
        <v>2120803</v>
      </c>
      <c r="B43" s="64" t="s">
        <v>1555</v>
      </c>
      <c r="C43" s="66"/>
      <c r="D43" s="108"/>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c r="EU43" s="84"/>
      <c r="EV43" s="84"/>
      <c r="EW43" s="84"/>
      <c r="EX43" s="84"/>
      <c r="EY43" s="84"/>
      <c r="EZ43" s="84"/>
      <c r="FA43" s="84"/>
      <c r="FB43" s="84"/>
      <c r="FC43" s="84"/>
      <c r="FD43" s="84"/>
      <c r="FE43" s="84"/>
      <c r="FF43" s="84"/>
      <c r="FG43" s="84"/>
      <c r="FH43" s="84"/>
      <c r="FI43" s="84"/>
      <c r="FJ43" s="84"/>
      <c r="FK43" s="84"/>
      <c r="FL43" s="84"/>
      <c r="FM43" s="84"/>
      <c r="FN43" s="84"/>
      <c r="FO43" s="84"/>
      <c r="FP43" s="84"/>
      <c r="FQ43" s="84"/>
      <c r="FR43" s="84"/>
      <c r="FS43" s="84"/>
      <c r="FT43" s="84"/>
      <c r="FU43" s="84"/>
      <c r="FV43" s="84"/>
      <c r="FW43" s="84"/>
      <c r="FX43" s="84"/>
      <c r="FY43" s="84"/>
      <c r="FZ43" s="84"/>
      <c r="GA43" s="84"/>
      <c r="GB43" s="84"/>
      <c r="GC43" s="84"/>
      <c r="GD43" s="84"/>
      <c r="GE43" s="84"/>
      <c r="GF43" s="84"/>
      <c r="GG43" s="84"/>
      <c r="GH43" s="84"/>
      <c r="GI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4"/>
      <c r="IG43" s="84"/>
      <c r="IH43" s="84"/>
      <c r="II43" s="84"/>
      <c r="IJ43" s="84"/>
      <c r="IK43" s="84"/>
      <c r="IL43" s="84"/>
      <c r="IM43" s="84"/>
      <c r="IN43" s="84"/>
      <c r="IO43" s="84"/>
      <c r="IP43" s="84"/>
      <c r="IQ43" s="84"/>
      <c r="IR43" s="84"/>
      <c r="IS43" s="84"/>
      <c r="IT43" s="84"/>
      <c r="IU43" s="84"/>
    </row>
    <row r="44" s="115" customFormat="1" customHeight="1" spans="1:255">
      <c r="A44" s="64">
        <v>2120804</v>
      </c>
      <c r="B44" s="64" t="s">
        <v>1556</v>
      </c>
      <c r="C44" s="66">
        <v>1886</v>
      </c>
      <c r="D44" s="108">
        <v>2000</v>
      </c>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c r="IT44" s="84"/>
      <c r="IU44" s="84"/>
    </row>
    <row r="45" s="115" customFormat="1" customHeight="1" spans="1:255">
      <c r="A45" s="64">
        <v>2120805</v>
      </c>
      <c r="B45" s="64" t="s">
        <v>1557</v>
      </c>
      <c r="C45" s="66"/>
      <c r="D45" s="108"/>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4"/>
      <c r="FI45" s="84"/>
      <c r="FJ45" s="84"/>
      <c r="FK45" s="84"/>
      <c r="FL45" s="84"/>
      <c r="FM45" s="84"/>
      <c r="FN45" s="84"/>
      <c r="FO45" s="84"/>
      <c r="FP45" s="84"/>
      <c r="FQ45" s="84"/>
      <c r="FR45" s="84"/>
      <c r="FS45" s="84"/>
      <c r="FT45" s="84"/>
      <c r="FU45" s="84"/>
      <c r="FV45" s="84"/>
      <c r="FW45" s="84"/>
      <c r="FX45" s="84"/>
      <c r="FY45" s="84"/>
      <c r="FZ45" s="84"/>
      <c r="GA45" s="84"/>
      <c r="GB45" s="84"/>
      <c r="GC45" s="84"/>
      <c r="GD45" s="84"/>
      <c r="GE45" s="84"/>
      <c r="GF45" s="84"/>
      <c r="GG45" s="84"/>
      <c r="GH45" s="84"/>
      <c r="GI45" s="84"/>
      <c r="GJ45" s="84"/>
      <c r="GK45" s="84"/>
      <c r="GL45" s="84"/>
      <c r="GM45" s="84"/>
      <c r="GN45" s="84"/>
      <c r="GO45" s="84"/>
      <c r="GP45" s="84"/>
      <c r="GQ45" s="84"/>
      <c r="GR45" s="84"/>
      <c r="GS45" s="84"/>
      <c r="GT45" s="84"/>
      <c r="GU45" s="84"/>
      <c r="GV45" s="84"/>
      <c r="GW45" s="84"/>
      <c r="GX45" s="84"/>
      <c r="GY45" s="84"/>
      <c r="GZ45" s="84"/>
      <c r="HA45" s="84"/>
      <c r="HB45" s="84"/>
      <c r="HC45" s="84"/>
      <c r="HD45" s="84"/>
      <c r="HE45" s="84"/>
      <c r="HF45" s="84"/>
      <c r="HG45" s="84"/>
      <c r="HH45" s="84"/>
      <c r="HI45" s="84"/>
      <c r="HJ45" s="84"/>
      <c r="HK45" s="84"/>
      <c r="HL45" s="84"/>
      <c r="HM45" s="84"/>
      <c r="HN45" s="84"/>
      <c r="HO45" s="84"/>
      <c r="HP45" s="84"/>
      <c r="HQ45" s="84"/>
      <c r="HR45" s="84"/>
      <c r="HS45" s="84"/>
      <c r="HT45" s="84"/>
      <c r="HU45" s="84"/>
      <c r="HV45" s="84"/>
      <c r="HW45" s="84"/>
      <c r="HX45" s="84"/>
      <c r="HY45" s="84"/>
      <c r="HZ45" s="84"/>
      <c r="IA45" s="84"/>
      <c r="IB45" s="84"/>
      <c r="IC45" s="84"/>
      <c r="ID45" s="84"/>
      <c r="IE45" s="84"/>
      <c r="IF45" s="84"/>
      <c r="IG45" s="84"/>
      <c r="IH45" s="84"/>
      <c r="II45" s="84"/>
      <c r="IJ45" s="84"/>
      <c r="IK45" s="84"/>
      <c r="IL45" s="84"/>
      <c r="IM45" s="84"/>
      <c r="IN45" s="84"/>
      <c r="IO45" s="84"/>
      <c r="IP45" s="84"/>
      <c r="IQ45" s="84"/>
      <c r="IR45" s="84"/>
      <c r="IS45" s="84"/>
      <c r="IT45" s="84"/>
      <c r="IU45" s="84"/>
    </row>
    <row r="46" s="115" customFormat="1" customHeight="1" spans="1:255">
      <c r="A46" s="64">
        <v>2120806</v>
      </c>
      <c r="B46" s="64" t="s">
        <v>1558</v>
      </c>
      <c r="C46" s="66"/>
      <c r="D46" s="108"/>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84"/>
      <c r="FG46" s="84"/>
      <c r="FH46" s="84"/>
      <c r="FI46" s="84"/>
      <c r="FJ46" s="84"/>
      <c r="FK46" s="84"/>
      <c r="FL46" s="84"/>
      <c r="FM46" s="84"/>
      <c r="FN46" s="84"/>
      <c r="FO46" s="84"/>
      <c r="FP46" s="84"/>
      <c r="FQ46" s="84"/>
      <c r="FR46" s="84"/>
      <c r="FS46" s="84"/>
      <c r="FT46" s="84"/>
      <c r="FU46" s="84"/>
      <c r="FV46" s="84"/>
      <c r="FW46" s="84"/>
      <c r="FX46" s="84"/>
      <c r="FY46" s="84"/>
      <c r="FZ46" s="84"/>
      <c r="GA46" s="84"/>
      <c r="GB46" s="84"/>
      <c r="GC46" s="84"/>
      <c r="GD46" s="84"/>
      <c r="GE46" s="84"/>
      <c r="GF46" s="84"/>
      <c r="GG46" s="84"/>
      <c r="GH46" s="84"/>
      <c r="GI46" s="84"/>
      <c r="GJ46" s="84"/>
      <c r="GK46" s="84"/>
      <c r="GL46" s="84"/>
      <c r="GM46" s="84"/>
      <c r="GN46" s="84"/>
      <c r="GO46" s="84"/>
      <c r="GP46" s="84"/>
      <c r="GQ46" s="84"/>
      <c r="GR46" s="84"/>
      <c r="GS46" s="84"/>
      <c r="GT46" s="84"/>
      <c r="GU46" s="84"/>
      <c r="GV46" s="84"/>
      <c r="GW46" s="84"/>
      <c r="GX46" s="84"/>
      <c r="GY46" s="84"/>
      <c r="GZ46" s="84"/>
      <c r="HA46" s="84"/>
      <c r="HB46" s="84"/>
      <c r="HC46" s="84"/>
      <c r="HD46" s="84"/>
      <c r="HE46" s="84"/>
      <c r="HF46" s="84"/>
      <c r="HG46" s="84"/>
      <c r="HH46" s="84"/>
      <c r="HI46" s="84"/>
      <c r="HJ46" s="84"/>
      <c r="HK46" s="84"/>
      <c r="HL46" s="84"/>
      <c r="HM46" s="84"/>
      <c r="HN46" s="84"/>
      <c r="HO46" s="84"/>
      <c r="HP46" s="84"/>
      <c r="HQ46" s="84"/>
      <c r="HR46" s="84"/>
      <c r="HS46" s="84"/>
      <c r="HT46" s="84"/>
      <c r="HU46" s="84"/>
      <c r="HV46" s="84"/>
      <c r="HW46" s="84"/>
      <c r="HX46" s="84"/>
      <c r="HY46" s="84"/>
      <c r="HZ46" s="84"/>
      <c r="IA46" s="84"/>
      <c r="IB46" s="84"/>
      <c r="IC46" s="84"/>
      <c r="ID46" s="84"/>
      <c r="IE46" s="84"/>
      <c r="IF46" s="84"/>
      <c r="IG46" s="84"/>
      <c r="IH46" s="84"/>
      <c r="II46" s="84"/>
      <c r="IJ46" s="84"/>
      <c r="IK46" s="84"/>
      <c r="IL46" s="84"/>
      <c r="IM46" s="84"/>
      <c r="IN46" s="84"/>
      <c r="IO46" s="84"/>
      <c r="IP46" s="84"/>
      <c r="IQ46" s="84"/>
      <c r="IR46" s="84"/>
      <c r="IS46" s="84"/>
      <c r="IT46" s="84"/>
      <c r="IU46" s="84"/>
    </row>
    <row r="47" s="115" customFormat="1" customHeight="1" spans="1:255">
      <c r="A47" s="64">
        <v>2120807</v>
      </c>
      <c r="B47" s="64" t="s">
        <v>1559</v>
      </c>
      <c r="C47" s="66"/>
      <c r="D47" s="108"/>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c r="HI47" s="84"/>
      <c r="HJ47" s="84"/>
      <c r="HK47" s="84"/>
      <c r="HL47" s="84"/>
      <c r="HM47" s="84"/>
      <c r="HN47" s="84"/>
      <c r="HO47" s="84"/>
      <c r="HP47" s="84"/>
      <c r="HQ47" s="84"/>
      <c r="HR47" s="84"/>
      <c r="HS47" s="84"/>
      <c r="HT47" s="84"/>
      <c r="HU47" s="84"/>
      <c r="HV47" s="84"/>
      <c r="HW47" s="84"/>
      <c r="HX47" s="84"/>
      <c r="HY47" s="84"/>
      <c r="HZ47" s="84"/>
      <c r="IA47" s="84"/>
      <c r="IB47" s="84"/>
      <c r="IC47" s="84"/>
      <c r="ID47" s="84"/>
      <c r="IE47" s="84"/>
      <c r="IF47" s="84"/>
      <c r="IG47" s="84"/>
      <c r="IH47" s="84"/>
      <c r="II47" s="84"/>
      <c r="IJ47" s="84"/>
      <c r="IK47" s="84"/>
      <c r="IL47" s="84"/>
      <c r="IM47" s="84"/>
      <c r="IN47" s="84"/>
      <c r="IO47" s="84"/>
      <c r="IP47" s="84"/>
      <c r="IQ47" s="84"/>
      <c r="IR47" s="84"/>
      <c r="IS47" s="84"/>
      <c r="IT47" s="84"/>
      <c r="IU47" s="84"/>
    </row>
    <row r="48" s="115" customFormat="1" customHeight="1" spans="1:255">
      <c r="A48" s="64">
        <v>2120809</v>
      </c>
      <c r="B48" s="64" t="s">
        <v>1560</v>
      </c>
      <c r="C48" s="66"/>
      <c r="D48" s="108"/>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c r="EU48" s="84"/>
      <c r="EV48" s="84"/>
      <c r="EW48" s="84"/>
      <c r="EX48" s="84"/>
      <c r="EY48" s="84"/>
      <c r="EZ48" s="84"/>
      <c r="FA48" s="84"/>
      <c r="FB48" s="84"/>
      <c r="FC48" s="84"/>
      <c r="FD48" s="84"/>
      <c r="FE48" s="84"/>
      <c r="FF48" s="84"/>
      <c r="FG48" s="84"/>
      <c r="FH48" s="84"/>
      <c r="FI48" s="84"/>
      <c r="FJ48" s="84"/>
      <c r="FK48" s="84"/>
      <c r="FL48" s="84"/>
      <c r="FM48" s="84"/>
      <c r="FN48" s="84"/>
      <c r="FO48" s="84"/>
      <c r="FP48" s="84"/>
      <c r="FQ48" s="84"/>
      <c r="FR48" s="84"/>
      <c r="FS48" s="84"/>
      <c r="FT48" s="84"/>
      <c r="FU48" s="84"/>
      <c r="FV48" s="84"/>
      <c r="FW48" s="84"/>
      <c r="FX48" s="84"/>
      <c r="FY48" s="84"/>
      <c r="FZ48" s="84"/>
      <c r="GA48" s="84"/>
      <c r="GB48" s="84"/>
      <c r="GC48" s="84"/>
      <c r="GD48" s="84"/>
      <c r="GE48" s="84"/>
      <c r="GF48" s="84"/>
      <c r="GG48" s="84"/>
      <c r="GH48" s="84"/>
      <c r="GI48" s="84"/>
      <c r="GJ48" s="84"/>
      <c r="GK48" s="84"/>
      <c r="GL48" s="84"/>
      <c r="GM48" s="84"/>
      <c r="GN48" s="84"/>
      <c r="GO48" s="84"/>
      <c r="GP48" s="84"/>
      <c r="GQ48" s="84"/>
      <c r="GR48" s="84"/>
      <c r="GS48" s="84"/>
      <c r="GT48" s="84"/>
      <c r="GU48" s="84"/>
      <c r="GV48" s="84"/>
      <c r="GW48" s="84"/>
      <c r="GX48" s="84"/>
      <c r="GY48" s="84"/>
      <c r="GZ48" s="84"/>
      <c r="HA48" s="84"/>
      <c r="HB48" s="84"/>
      <c r="HC48" s="84"/>
      <c r="HD48" s="84"/>
      <c r="HE48" s="84"/>
      <c r="HF48" s="84"/>
      <c r="HG48" s="84"/>
      <c r="HH48" s="84"/>
      <c r="HI48" s="84"/>
      <c r="HJ48" s="84"/>
      <c r="HK48" s="84"/>
      <c r="HL48" s="84"/>
      <c r="HM48" s="84"/>
      <c r="HN48" s="84"/>
      <c r="HO48" s="84"/>
      <c r="HP48" s="84"/>
      <c r="HQ48" s="84"/>
      <c r="HR48" s="84"/>
      <c r="HS48" s="84"/>
      <c r="HT48" s="84"/>
      <c r="HU48" s="84"/>
      <c r="HV48" s="84"/>
      <c r="HW48" s="84"/>
      <c r="HX48" s="84"/>
      <c r="HY48" s="84"/>
      <c r="HZ48" s="84"/>
      <c r="IA48" s="84"/>
      <c r="IB48" s="84"/>
      <c r="IC48" s="84"/>
      <c r="ID48" s="84"/>
      <c r="IE48" s="84"/>
      <c r="IF48" s="84"/>
      <c r="IG48" s="84"/>
      <c r="IH48" s="84"/>
      <c r="II48" s="84"/>
      <c r="IJ48" s="84"/>
      <c r="IK48" s="84"/>
      <c r="IL48" s="84"/>
      <c r="IM48" s="84"/>
      <c r="IN48" s="84"/>
      <c r="IO48" s="84"/>
      <c r="IP48" s="84"/>
      <c r="IQ48" s="84"/>
      <c r="IR48" s="84"/>
      <c r="IS48" s="84"/>
      <c r="IT48" s="84"/>
      <c r="IU48" s="84"/>
    </row>
    <row r="49" s="115" customFormat="1" customHeight="1" spans="1:255">
      <c r="A49" s="64">
        <v>2120810</v>
      </c>
      <c r="B49" s="64" t="s">
        <v>1561</v>
      </c>
      <c r="C49" s="66"/>
      <c r="D49" s="108"/>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c r="FQ49" s="84"/>
      <c r="FR49" s="84"/>
      <c r="FS49" s="84"/>
      <c r="FT49" s="84"/>
      <c r="FU49" s="84"/>
      <c r="FV49" s="84"/>
      <c r="FW49" s="84"/>
      <c r="FX49" s="84"/>
      <c r="FY49" s="84"/>
      <c r="FZ49" s="84"/>
      <c r="GA49" s="84"/>
      <c r="GB49" s="84"/>
      <c r="GC49" s="84"/>
      <c r="GD49" s="84"/>
      <c r="GE49" s="84"/>
      <c r="GF49" s="84"/>
      <c r="GG49" s="84"/>
      <c r="GH49" s="84"/>
      <c r="GI49" s="84"/>
      <c r="GJ49" s="84"/>
      <c r="GK49" s="84"/>
      <c r="GL49" s="84"/>
      <c r="GM49" s="84"/>
      <c r="GN49" s="84"/>
      <c r="GO49" s="84"/>
      <c r="GP49" s="84"/>
      <c r="GQ49" s="84"/>
      <c r="GR49" s="84"/>
      <c r="GS49" s="84"/>
      <c r="GT49" s="84"/>
      <c r="GU49" s="84"/>
      <c r="GV49" s="84"/>
      <c r="GW49" s="84"/>
      <c r="GX49" s="84"/>
      <c r="GY49" s="84"/>
      <c r="GZ49" s="84"/>
      <c r="HA49" s="84"/>
      <c r="HB49" s="84"/>
      <c r="HC49" s="84"/>
      <c r="HD49" s="84"/>
      <c r="HE49" s="84"/>
      <c r="HF49" s="84"/>
      <c r="HG49" s="84"/>
      <c r="HH49" s="84"/>
      <c r="HI49" s="84"/>
      <c r="HJ49" s="84"/>
      <c r="HK49" s="84"/>
      <c r="HL49" s="84"/>
      <c r="HM49" s="84"/>
      <c r="HN49" s="84"/>
      <c r="HO49" s="84"/>
      <c r="HP49" s="84"/>
      <c r="HQ49" s="84"/>
      <c r="HR49" s="84"/>
      <c r="HS49" s="84"/>
      <c r="HT49" s="84"/>
      <c r="HU49" s="84"/>
      <c r="HV49" s="84"/>
      <c r="HW49" s="84"/>
      <c r="HX49" s="84"/>
      <c r="HY49" s="84"/>
      <c r="HZ49" s="84"/>
      <c r="IA49" s="84"/>
      <c r="IB49" s="84"/>
      <c r="IC49" s="84"/>
      <c r="ID49" s="84"/>
      <c r="IE49" s="84"/>
      <c r="IF49" s="84"/>
      <c r="IG49" s="84"/>
      <c r="IH49" s="84"/>
      <c r="II49" s="84"/>
      <c r="IJ49" s="84"/>
      <c r="IK49" s="84"/>
      <c r="IL49" s="84"/>
      <c r="IM49" s="84"/>
      <c r="IN49" s="84"/>
      <c r="IO49" s="84"/>
      <c r="IP49" s="84"/>
      <c r="IQ49" s="84"/>
      <c r="IR49" s="84"/>
      <c r="IS49" s="84"/>
      <c r="IT49" s="84"/>
      <c r="IU49" s="84"/>
    </row>
    <row r="50" s="115" customFormat="1" customHeight="1" spans="1:255">
      <c r="A50" s="64">
        <v>2120811</v>
      </c>
      <c r="B50" s="64" t="s">
        <v>1562</v>
      </c>
      <c r="C50" s="66"/>
      <c r="D50" s="108"/>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c r="FQ50" s="84"/>
      <c r="FR50" s="84"/>
      <c r="FS50" s="84"/>
      <c r="FT50" s="84"/>
      <c r="FU50" s="84"/>
      <c r="FV50" s="84"/>
      <c r="FW50" s="84"/>
      <c r="FX50" s="84"/>
      <c r="FY50" s="84"/>
      <c r="FZ50" s="84"/>
      <c r="GA50" s="84"/>
      <c r="GB50" s="84"/>
      <c r="GC50" s="84"/>
      <c r="GD50" s="84"/>
      <c r="GE50" s="84"/>
      <c r="GF50" s="84"/>
      <c r="GG50" s="84"/>
      <c r="GH50" s="84"/>
      <c r="GI50" s="84"/>
      <c r="GJ50" s="84"/>
      <c r="GK50" s="84"/>
      <c r="GL50" s="84"/>
      <c r="GM50" s="84"/>
      <c r="GN50" s="84"/>
      <c r="GO50" s="84"/>
      <c r="GP50" s="84"/>
      <c r="GQ50" s="84"/>
      <c r="GR50" s="84"/>
      <c r="GS50" s="84"/>
      <c r="GT50" s="84"/>
      <c r="GU50" s="84"/>
      <c r="GV50" s="84"/>
      <c r="GW50" s="84"/>
      <c r="GX50" s="84"/>
      <c r="GY50" s="84"/>
      <c r="GZ50" s="84"/>
      <c r="HA50" s="84"/>
      <c r="HB50" s="84"/>
      <c r="HC50" s="84"/>
      <c r="HD50" s="84"/>
      <c r="HE50" s="84"/>
      <c r="HF50" s="84"/>
      <c r="HG50" s="84"/>
      <c r="HH50" s="84"/>
      <c r="HI50" s="84"/>
      <c r="HJ50" s="84"/>
      <c r="HK50" s="84"/>
      <c r="HL50" s="84"/>
      <c r="HM50" s="84"/>
      <c r="HN50" s="84"/>
      <c r="HO50" s="84"/>
      <c r="HP50" s="84"/>
      <c r="HQ50" s="84"/>
      <c r="HR50" s="84"/>
      <c r="HS50" s="84"/>
      <c r="HT50" s="84"/>
      <c r="HU50" s="84"/>
      <c r="HV50" s="84"/>
      <c r="HW50" s="84"/>
      <c r="HX50" s="84"/>
      <c r="HY50" s="84"/>
      <c r="HZ50" s="84"/>
      <c r="IA50" s="84"/>
      <c r="IB50" s="84"/>
      <c r="IC50" s="84"/>
      <c r="ID50" s="84"/>
      <c r="IE50" s="84"/>
      <c r="IF50" s="84"/>
      <c r="IG50" s="84"/>
      <c r="IH50" s="84"/>
      <c r="II50" s="84"/>
      <c r="IJ50" s="84"/>
      <c r="IK50" s="84"/>
      <c r="IL50" s="84"/>
      <c r="IM50" s="84"/>
      <c r="IN50" s="84"/>
      <c r="IO50" s="84"/>
      <c r="IP50" s="84"/>
      <c r="IQ50" s="84"/>
      <c r="IR50" s="84"/>
      <c r="IS50" s="84"/>
      <c r="IT50" s="84"/>
      <c r="IU50" s="84"/>
    </row>
    <row r="51" s="115" customFormat="1" customHeight="1" spans="1:255">
      <c r="A51" s="64">
        <v>2120813</v>
      </c>
      <c r="B51" s="64" t="s">
        <v>1232</v>
      </c>
      <c r="C51" s="66"/>
      <c r="D51" s="108"/>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c r="GG51" s="84"/>
      <c r="GH51" s="84"/>
      <c r="GI51" s="84"/>
      <c r="GJ51" s="84"/>
      <c r="GK51" s="84"/>
      <c r="GL51" s="84"/>
      <c r="GM51" s="84"/>
      <c r="GN51" s="84"/>
      <c r="GO51" s="84"/>
      <c r="GP51" s="84"/>
      <c r="GQ51" s="84"/>
      <c r="GR51" s="84"/>
      <c r="GS51" s="84"/>
      <c r="GT51" s="84"/>
      <c r="GU51" s="84"/>
      <c r="GV51" s="84"/>
      <c r="GW51" s="84"/>
      <c r="GX51" s="84"/>
      <c r="GY51" s="84"/>
      <c r="GZ51" s="84"/>
      <c r="HA51" s="84"/>
      <c r="HB51" s="84"/>
      <c r="HC51" s="84"/>
      <c r="HD51" s="84"/>
      <c r="HE51" s="84"/>
      <c r="HF51" s="84"/>
      <c r="HG51" s="84"/>
      <c r="HH51" s="84"/>
      <c r="HI51" s="84"/>
      <c r="HJ51" s="84"/>
      <c r="HK51" s="84"/>
      <c r="HL51" s="84"/>
      <c r="HM51" s="84"/>
      <c r="HN51" s="84"/>
      <c r="HO51" s="84"/>
      <c r="HP51" s="84"/>
      <c r="HQ51" s="84"/>
      <c r="HR51" s="84"/>
      <c r="HS51" s="84"/>
      <c r="HT51" s="84"/>
      <c r="HU51" s="84"/>
      <c r="HV51" s="84"/>
      <c r="HW51" s="84"/>
      <c r="HX51" s="84"/>
      <c r="HY51" s="84"/>
      <c r="HZ51" s="84"/>
      <c r="IA51" s="84"/>
      <c r="IB51" s="84"/>
      <c r="IC51" s="84"/>
      <c r="ID51" s="84"/>
      <c r="IE51" s="84"/>
      <c r="IF51" s="84"/>
      <c r="IG51" s="84"/>
      <c r="IH51" s="84"/>
      <c r="II51" s="84"/>
      <c r="IJ51" s="84"/>
      <c r="IK51" s="84"/>
      <c r="IL51" s="84"/>
      <c r="IM51" s="84"/>
      <c r="IN51" s="84"/>
      <c r="IO51" s="84"/>
      <c r="IP51" s="84"/>
      <c r="IQ51" s="84"/>
      <c r="IR51" s="84"/>
      <c r="IS51" s="84"/>
      <c r="IT51" s="84"/>
      <c r="IU51" s="84"/>
    </row>
    <row r="52" s="115" customFormat="1" customHeight="1" spans="1:255">
      <c r="A52" s="64">
        <v>2120814</v>
      </c>
      <c r="B52" s="64" t="s">
        <v>1563</v>
      </c>
      <c r="C52" s="66">
        <v>416</v>
      </c>
      <c r="D52" s="108"/>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c r="EN52" s="84"/>
      <c r="EO52" s="84"/>
      <c r="EP52" s="84"/>
      <c r="EQ52" s="84"/>
      <c r="ER52" s="84"/>
      <c r="ES52" s="84"/>
      <c r="ET52" s="84"/>
      <c r="EU52" s="84"/>
      <c r="EV52" s="84"/>
      <c r="EW52" s="84"/>
      <c r="EX52" s="84"/>
      <c r="EY52" s="84"/>
      <c r="EZ52" s="84"/>
      <c r="FA52" s="84"/>
      <c r="FB52" s="84"/>
      <c r="FC52" s="84"/>
      <c r="FD52" s="84"/>
      <c r="FE52" s="84"/>
      <c r="FF52" s="84"/>
      <c r="FG52" s="84"/>
      <c r="FH52" s="84"/>
      <c r="FI52" s="84"/>
      <c r="FJ52" s="84"/>
      <c r="FK52" s="84"/>
      <c r="FL52" s="84"/>
      <c r="FM52" s="84"/>
      <c r="FN52" s="84"/>
      <c r="FO52" s="84"/>
      <c r="FP52" s="84"/>
      <c r="FQ52" s="84"/>
      <c r="FR52" s="84"/>
      <c r="FS52" s="84"/>
      <c r="FT52" s="84"/>
      <c r="FU52" s="84"/>
      <c r="FV52" s="84"/>
      <c r="FW52" s="84"/>
      <c r="FX52" s="84"/>
      <c r="FY52" s="84"/>
      <c r="FZ52" s="84"/>
      <c r="GA52" s="84"/>
      <c r="GB52" s="84"/>
      <c r="GC52" s="84"/>
      <c r="GD52" s="84"/>
      <c r="GE52" s="84"/>
      <c r="GF52" s="84"/>
      <c r="GG52" s="84"/>
      <c r="GH52" s="84"/>
      <c r="GI52" s="84"/>
      <c r="GJ52" s="84"/>
      <c r="GK52" s="84"/>
      <c r="GL52" s="84"/>
      <c r="GM52" s="84"/>
      <c r="GN52" s="84"/>
      <c r="GO52" s="84"/>
      <c r="GP52" s="84"/>
      <c r="GQ52" s="84"/>
      <c r="GR52" s="84"/>
      <c r="GS52" s="84"/>
      <c r="GT52" s="84"/>
      <c r="GU52" s="84"/>
      <c r="GV52" s="84"/>
      <c r="GW52" s="84"/>
      <c r="GX52" s="84"/>
      <c r="GY52" s="84"/>
      <c r="GZ52" s="84"/>
      <c r="HA52" s="84"/>
      <c r="HB52" s="84"/>
      <c r="HC52" s="84"/>
      <c r="HD52" s="84"/>
      <c r="HE52" s="84"/>
      <c r="HF52" s="84"/>
      <c r="HG52" s="84"/>
      <c r="HH52" s="84"/>
      <c r="HI52" s="84"/>
      <c r="HJ52" s="84"/>
      <c r="HK52" s="84"/>
      <c r="HL52" s="84"/>
      <c r="HM52" s="84"/>
      <c r="HN52" s="84"/>
      <c r="HO52" s="84"/>
      <c r="HP52" s="84"/>
      <c r="HQ52" s="84"/>
      <c r="HR52" s="84"/>
      <c r="HS52" s="84"/>
      <c r="HT52" s="84"/>
      <c r="HU52" s="84"/>
      <c r="HV52" s="84"/>
      <c r="HW52" s="84"/>
      <c r="HX52" s="84"/>
      <c r="HY52" s="84"/>
      <c r="HZ52" s="84"/>
      <c r="IA52" s="84"/>
      <c r="IB52" s="84"/>
      <c r="IC52" s="84"/>
      <c r="ID52" s="84"/>
      <c r="IE52" s="84"/>
      <c r="IF52" s="84"/>
      <c r="IG52" s="84"/>
      <c r="IH52" s="84"/>
      <c r="II52" s="84"/>
      <c r="IJ52" s="84"/>
      <c r="IK52" s="84"/>
      <c r="IL52" s="84"/>
      <c r="IM52" s="84"/>
      <c r="IN52" s="84"/>
      <c r="IO52" s="84"/>
      <c r="IP52" s="84"/>
      <c r="IQ52" s="84"/>
      <c r="IR52" s="84"/>
      <c r="IS52" s="84"/>
      <c r="IT52" s="84"/>
      <c r="IU52" s="84"/>
    </row>
    <row r="53" s="115" customFormat="1" customHeight="1" spans="1:255">
      <c r="A53" s="64">
        <v>2120815</v>
      </c>
      <c r="B53" s="64" t="s">
        <v>1564</v>
      </c>
      <c r="C53" s="66">
        <v>282</v>
      </c>
      <c r="D53" s="108"/>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c r="EN53" s="84"/>
      <c r="EO53" s="84"/>
      <c r="EP53" s="84"/>
      <c r="EQ53" s="84"/>
      <c r="ER53" s="84"/>
      <c r="ES53" s="84"/>
      <c r="ET53" s="84"/>
      <c r="EU53" s="84"/>
      <c r="EV53" s="84"/>
      <c r="EW53" s="84"/>
      <c r="EX53" s="84"/>
      <c r="EY53" s="84"/>
      <c r="EZ53" s="84"/>
      <c r="FA53" s="84"/>
      <c r="FB53" s="84"/>
      <c r="FC53" s="84"/>
      <c r="FD53" s="84"/>
      <c r="FE53" s="84"/>
      <c r="FF53" s="84"/>
      <c r="FG53" s="84"/>
      <c r="FH53" s="84"/>
      <c r="FI53" s="84"/>
      <c r="FJ53" s="84"/>
      <c r="FK53" s="84"/>
      <c r="FL53" s="84"/>
      <c r="FM53" s="84"/>
      <c r="FN53" s="84"/>
      <c r="FO53" s="84"/>
      <c r="FP53" s="84"/>
      <c r="FQ53" s="84"/>
      <c r="FR53" s="84"/>
      <c r="FS53" s="84"/>
      <c r="FT53" s="84"/>
      <c r="FU53" s="84"/>
      <c r="FV53" s="84"/>
      <c r="FW53" s="84"/>
      <c r="FX53" s="84"/>
      <c r="FY53" s="84"/>
      <c r="FZ53" s="84"/>
      <c r="GA53" s="84"/>
      <c r="GB53" s="84"/>
      <c r="GC53" s="84"/>
      <c r="GD53" s="84"/>
      <c r="GE53" s="84"/>
      <c r="GF53" s="84"/>
      <c r="GG53" s="84"/>
      <c r="GH53" s="84"/>
      <c r="GI53" s="84"/>
      <c r="GJ53" s="84"/>
      <c r="GK53" s="84"/>
      <c r="GL53" s="84"/>
      <c r="GM53" s="84"/>
      <c r="GN53" s="84"/>
      <c r="GO53" s="84"/>
      <c r="GP53" s="84"/>
      <c r="GQ53" s="84"/>
      <c r="GR53" s="84"/>
      <c r="GS53" s="84"/>
      <c r="GT53" s="84"/>
      <c r="GU53" s="84"/>
      <c r="GV53" s="84"/>
      <c r="GW53" s="84"/>
      <c r="GX53" s="84"/>
      <c r="GY53" s="84"/>
      <c r="GZ53" s="84"/>
      <c r="HA53" s="84"/>
      <c r="HB53" s="84"/>
      <c r="HC53" s="84"/>
      <c r="HD53" s="84"/>
      <c r="HE53" s="84"/>
      <c r="HF53" s="84"/>
      <c r="HG53" s="84"/>
      <c r="HH53" s="84"/>
      <c r="HI53" s="84"/>
      <c r="HJ53" s="84"/>
      <c r="HK53" s="84"/>
      <c r="HL53" s="84"/>
      <c r="HM53" s="84"/>
      <c r="HN53" s="84"/>
      <c r="HO53" s="84"/>
      <c r="HP53" s="84"/>
      <c r="HQ53" s="84"/>
      <c r="HR53" s="84"/>
      <c r="HS53" s="84"/>
      <c r="HT53" s="84"/>
      <c r="HU53" s="84"/>
      <c r="HV53" s="84"/>
      <c r="HW53" s="84"/>
      <c r="HX53" s="84"/>
      <c r="HY53" s="84"/>
      <c r="HZ53" s="84"/>
      <c r="IA53" s="84"/>
      <c r="IB53" s="84"/>
      <c r="IC53" s="84"/>
      <c r="ID53" s="84"/>
      <c r="IE53" s="84"/>
      <c r="IF53" s="84"/>
      <c r="IG53" s="84"/>
      <c r="IH53" s="84"/>
      <c r="II53" s="84"/>
      <c r="IJ53" s="84"/>
      <c r="IK53" s="84"/>
      <c r="IL53" s="84"/>
      <c r="IM53" s="84"/>
      <c r="IN53" s="84"/>
      <c r="IO53" s="84"/>
      <c r="IP53" s="84"/>
      <c r="IQ53" s="84"/>
      <c r="IR53" s="84"/>
      <c r="IS53" s="84"/>
      <c r="IT53" s="84"/>
      <c r="IU53" s="84"/>
    </row>
    <row r="54" s="115" customFormat="1" customHeight="1" spans="1:255">
      <c r="A54" s="64">
        <v>2120816</v>
      </c>
      <c r="B54" s="64" t="s">
        <v>1565</v>
      </c>
      <c r="C54" s="66">
        <v>536</v>
      </c>
      <c r="D54" s="108"/>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c r="EO54" s="84"/>
      <c r="EP54" s="84"/>
      <c r="EQ54" s="84"/>
      <c r="ER54" s="84"/>
      <c r="ES54" s="84"/>
      <c r="ET54" s="84"/>
      <c r="EU54" s="84"/>
      <c r="EV54" s="84"/>
      <c r="EW54" s="84"/>
      <c r="EX54" s="84"/>
      <c r="EY54" s="84"/>
      <c r="EZ54" s="84"/>
      <c r="FA54" s="84"/>
      <c r="FB54" s="84"/>
      <c r="FC54" s="84"/>
      <c r="FD54" s="84"/>
      <c r="FE54" s="84"/>
      <c r="FF54" s="84"/>
      <c r="FG54" s="84"/>
      <c r="FH54" s="84"/>
      <c r="FI54" s="84"/>
      <c r="FJ54" s="84"/>
      <c r="FK54" s="84"/>
      <c r="FL54" s="84"/>
      <c r="FM54" s="84"/>
      <c r="FN54" s="84"/>
      <c r="FO54" s="84"/>
      <c r="FP54" s="84"/>
      <c r="FQ54" s="84"/>
      <c r="FR54" s="84"/>
      <c r="FS54" s="84"/>
      <c r="FT54" s="84"/>
      <c r="FU54" s="84"/>
      <c r="FV54" s="84"/>
      <c r="FW54" s="84"/>
      <c r="FX54" s="84"/>
      <c r="FY54" s="84"/>
      <c r="FZ54" s="84"/>
      <c r="GA54" s="84"/>
      <c r="GB54" s="84"/>
      <c r="GC54" s="84"/>
      <c r="GD54" s="84"/>
      <c r="GE54" s="84"/>
      <c r="GF54" s="84"/>
      <c r="GG54" s="84"/>
      <c r="GH54" s="84"/>
      <c r="GI54" s="84"/>
      <c r="GJ54" s="84"/>
      <c r="GK54" s="84"/>
      <c r="GL54" s="84"/>
      <c r="GM54" s="84"/>
      <c r="GN54" s="84"/>
      <c r="GO54" s="84"/>
      <c r="GP54" s="84"/>
      <c r="GQ54" s="84"/>
      <c r="GR54" s="84"/>
      <c r="GS54" s="84"/>
      <c r="GT54" s="84"/>
      <c r="GU54" s="84"/>
      <c r="GV54" s="84"/>
      <c r="GW54" s="84"/>
      <c r="GX54" s="84"/>
      <c r="GY54" s="84"/>
      <c r="GZ54" s="84"/>
      <c r="HA54" s="84"/>
      <c r="HB54" s="84"/>
      <c r="HC54" s="84"/>
      <c r="HD54" s="84"/>
      <c r="HE54" s="84"/>
      <c r="HF54" s="84"/>
      <c r="HG54" s="84"/>
      <c r="HH54" s="84"/>
      <c r="HI54" s="84"/>
      <c r="HJ54" s="84"/>
      <c r="HK54" s="84"/>
      <c r="HL54" s="84"/>
      <c r="HM54" s="84"/>
      <c r="HN54" s="84"/>
      <c r="HO54" s="84"/>
      <c r="HP54" s="84"/>
      <c r="HQ54" s="84"/>
      <c r="HR54" s="84"/>
      <c r="HS54" s="84"/>
      <c r="HT54" s="84"/>
      <c r="HU54" s="84"/>
      <c r="HV54" s="84"/>
      <c r="HW54" s="84"/>
      <c r="HX54" s="84"/>
      <c r="HY54" s="84"/>
      <c r="HZ54" s="84"/>
      <c r="IA54" s="84"/>
      <c r="IB54" s="84"/>
      <c r="IC54" s="84"/>
      <c r="ID54" s="84"/>
      <c r="IE54" s="84"/>
      <c r="IF54" s="84"/>
      <c r="IG54" s="84"/>
      <c r="IH54" s="84"/>
      <c r="II54" s="84"/>
      <c r="IJ54" s="84"/>
      <c r="IK54" s="84"/>
      <c r="IL54" s="84"/>
      <c r="IM54" s="84"/>
      <c r="IN54" s="84"/>
      <c r="IO54" s="84"/>
      <c r="IP54" s="84"/>
      <c r="IQ54" s="84"/>
      <c r="IR54" s="84"/>
      <c r="IS54" s="84"/>
      <c r="IT54" s="84"/>
      <c r="IU54" s="84"/>
    </row>
    <row r="55" s="115" customFormat="1" customHeight="1" spans="1:255">
      <c r="A55" s="64">
        <v>2120899</v>
      </c>
      <c r="B55" s="64" t="s">
        <v>1566</v>
      </c>
      <c r="C55" s="66">
        <v>696</v>
      </c>
      <c r="D55" s="108"/>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84"/>
      <c r="IH55" s="84"/>
      <c r="II55" s="84"/>
      <c r="IJ55" s="84"/>
      <c r="IK55" s="84"/>
      <c r="IL55" s="84"/>
      <c r="IM55" s="84"/>
      <c r="IN55" s="84"/>
      <c r="IO55" s="84"/>
      <c r="IP55" s="84"/>
      <c r="IQ55" s="84"/>
      <c r="IR55" s="84"/>
      <c r="IS55" s="84"/>
      <c r="IT55" s="84"/>
      <c r="IU55" s="84"/>
    </row>
    <row r="56" s="115" customFormat="1" customHeight="1" spans="1:255">
      <c r="A56" s="64">
        <v>21210</v>
      </c>
      <c r="B56" s="65" t="s">
        <v>1567</v>
      </c>
      <c r="C56" s="66">
        <f>SUM(C57:C59)</f>
        <v>0</v>
      </c>
      <c r="D56" s="66">
        <f>SUM(D57:D59)</f>
        <v>0</v>
      </c>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84"/>
      <c r="IH56" s="84"/>
      <c r="II56" s="84"/>
      <c r="IJ56" s="84"/>
      <c r="IK56" s="84"/>
      <c r="IL56" s="84"/>
      <c r="IM56" s="84"/>
      <c r="IN56" s="84"/>
      <c r="IO56" s="84"/>
      <c r="IP56" s="84"/>
      <c r="IQ56" s="84"/>
      <c r="IR56" s="84"/>
      <c r="IS56" s="84"/>
      <c r="IT56" s="84"/>
      <c r="IU56" s="84"/>
    </row>
    <row r="57" s="115" customFormat="1" customHeight="1" spans="1:255">
      <c r="A57" s="64">
        <v>2121001</v>
      </c>
      <c r="B57" s="64" t="s">
        <v>1553</v>
      </c>
      <c r="C57" s="66"/>
      <c r="D57" s="108"/>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c r="EN57" s="84"/>
      <c r="EO57" s="84"/>
      <c r="EP57" s="84"/>
      <c r="EQ57" s="84"/>
      <c r="ER57" s="84"/>
      <c r="ES57" s="84"/>
      <c r="ET57" s="84"/>
      <c r="EU57" s="84"/>
      <c r="EV57" s="84"/>
      <c r="EW57" s="84"/>
      <c r="EX57" s="84"/>
      <c r="EY57" s="84"/>
      <c r="EZ57" s="84"/>
      <c r="FA57" s="84"/>
      <c r="FB57" s="84"/>
      <c r="FC57" s="84"/>
      <c r="FD57" s="84"/>
      <c r="FE57" s="84"/>
      <c r="FF57" s="84"/>
      <c r="FG57" s="84"/>
      <c r="FH57" s="84"/>
      <c r="FI57" s="84"/>
      <c r="FJ57" s="84"/>
      <c r="FK57" s="84"/>
      <c r="FL57" s="84"/>
      <c r="FM57" s="84"/>
      <c r="FN57" s="84"/>
      <c r="FO57" s="84"/>
      <c r="FP57" s="84"/>
      <c r="FQ57" s="84"/>
      <c r="FR57" s="84"/>
      <c r="FS57" s="84"/>
      <c r="FT57" s="84"/>
      <c r="FU57" s="84"/>
      <c r="FV57" s="84"/>
      <c r="FW57" s="84"/>
      <c r="FX57" s="84"/>
      <c r="FY57" s="84"/>
      <c r="FZ57" s="84"/>
      <c r="GA57" s="84"/>
      <c r="GB57" s="84"/>
      <c r="GC57" s="84"/>
      <c r="GD57" s="84"/>
      <c r="GE57" s="84"/>
      <c r="GF57" s="84"/>
      <c r="GG57" s="84"/>
      <c r="GH57" s="84"/>
      <c r="GI57" s="84"/>
      <c r="GJ57" s="84"/>
      <c r="GK57" s="84"/>
      <c r="GL57" s="84"/>
      <c r="GM57" s="84"/>
      <c r="GN57" s="84"/>
      <c r="GO57" s="84"/>
      <c r="GP57" s="84"/>
      <c r="GQ57" s="84"/>
      <c r="GR57" s="84"/>
      <c r="GS57" s="84"/>
      <c r="GT57" s="84"/>
      <c r="GU57" s="84"/>
      <c r="GV57" s="84"/>
      <c r="GW57" s="84"/>
      <c r="GX57" s="84"/>
      <c r="GY57" s="84"/>
      <c r="GZ57" s="84"/>
      <c r="HA57" s="84"/>
      <c r="HB57" s="84"/>
      <c r="HC57" s="84"/>
      <c r="HD57" s="84"/>
      <c r="HE57" s="84"/>
      <c r="HF57" s="84"/>
      <c r="HG57" s="84"/>
      <c r="HH57" s="84"/>
      <c r="HI57" s="84"/>
      <c r="HJ57" s="84"/>
      <c r="HK57" s="84"/>
      <c r="HL57" s="84"/>
      <c r="HM57" s="84"/>
      <c r="HN57" s="84"/>
      <c r="HO57" s="84"/>
      <c r="HP57" s="84"/>
      <c r="HQ57" s="84"/>
      <c r="HR57" s="84"/>
      <c r="HS57" s="84"/>
      <c r="HT57" s="84"/>
      <c r="HU57" s="84"/>
      <c r="HV57" s="84"/>
      <c r="HW57" s="84"/>
      <c r="HX57" s="84"/>
      <c r="HY57" s="84"/>
      <c r="HZ57" s="84"/>
      <c r="IA57" s="84"/>
      <c r="IB57" s="84"/>
      <c r="IC57" s="84"/>
      <c r="ID57" s="84"/>
      <c r="IE57" s="84"/>
      <c r="IF57" s="84"/>
      <c r="IG57" s="84"/>
      <c r="IH57" s="84"/>
      <c r="II57" s="84"/>
      <c r="IJ57" s="84"/>
      <c r="IK57" s="84"/>
      <c r="IL57" s="84"/>
      <c r="IM57" s="84"/>
      <c r="IN57" s="84"/>
      <c r="IO57" s="84"/>
      <c r="IP57" s="84"/>
      <c r="IQ57" s="84"/>
      <c r="IR57" s="84"/>
      <c r="IS57" s="84"/>
      <c r="IT57" s="84"/>
      <c r="IU57" s="84"/>
    </row>
    <row r="58" s="115" customFormat="1" customHeight="1" spans="1:255">
      <c r="A58" s="64">
        <v>2121002</v>
      </c>
      <c r="B58" s="64" t="s">
        <v>1554</v>
      </c>
      <c r="C58" s="66"/>
      <c r="D58" s="108"/>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84"/>
      <c r="GE58" s="84"/>
      <c r="GF58" s="84"/>
      <c r="GG58" s="84"/>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row>
    <row r="59" s="115" customFormat="1" customHeight="1" spans="1:255">
      <c r="A59" s="64">
        <v>2121099</v>
      </c>
      <c r="B59" s="64" t="s">
        <v>1568</v>
      </c>
      <c r="C59" s="66"/>
      <c r="D59" s="108"/>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84"/>
      <c r="GE59" s="84"/>
      <c r="GF59" s="84"/>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row>
    <row r="60" s="115" customFormat="1" customHeight="1" spans="1:255">
      <c r="A60" s="64">
        <v>21211</v>
      </c>
      <c r="B60" s="65" t="s">
        <v>1569</v>
      </c>
      <c r="C60" s="66"/>
      <c r="D60" s="108"/>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row>
    <row r="61" s="115" customFormat="1" customHeight="1" spans="1:255">
      <c r="A61" s="64">
        <v>21213</v>
      </c>
      <c r="B61" s="65" t="s">
        <v>1570</v>
      </c>
      <c r="C61" s="66">
        <f>SUM(C62:C66)</f>
        <v>249</v>
      </c>
      <c r="D61" s="66">
        <f>SUM(D62:D66)</f>
        <v>600</v>
      </c>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c r="EN61" s="84"/>
      <c r="EO61" s="84"/>
      <c r="EP61" s="84"/>
      <c r="EQ61" s="84"/>
      <c r="ER61" s="84"/>
      <c r="ES61" s="84"/>
      <c r="ET61" s="84"/>
      <c r="EU61" s="84"/>
      <c r="EV61" s="84"/>
      <c r="EW61" s="84"/>
      <c r="EX61" s="84"/>
      <c r="EY61" s="84"/>
      <c r="EZ61" s="84"/>
      <c r="FA61" s="84"/>
      <c r="FB61" s="84"/>
      <c r="FC61" s="84"/>
      <c r="FD61" s="84"/>
      <c r="FE61" s="84"/>
      <c r="FF61" s="84"/>
      <c r="FG61" s="84"/>
      <c r="FH61" s="84"/>
      <c r="FI61" s="84"/>
      <c r="FJ61" s="84"/>
      <c r="FK61" s="84"/>
      <c r="FL61" s="84"/>
      <c r="FM61" s="84"/>
      <c r="FN61" s="84"/>
      <c r="FO61" s="84"/>
      <c r="FP61" s="84"/>
      <c r="FQ61" s="84"/>
      <c r="FR61" s="84"/>
      <c r="FS61" s="84"/>
      <c r="FT61" s="84"/>
      <c r="FU61" s="84"/>
      <c r="FV61" s="84"/>
      <c r="FW61" s="84"/>
      <c r="FX61" s="84"/>
      <c r="FY61" s="84"/>
      <c r="FZ61" s="84"/>
      <c r="GA61" s="84"/>
      <c r="GB61" s="84"/>
      <c r="GC61" s="84"/>
      <c r="GD61" s="84"/>
      <c r="GE61" s="84"/>
      <c r="GF61" s="84"/>
      <c r="GG61" s="84"/>
      <c r="GH61" s="84"/>
      <c r="GI61" s="84"/>
      <c r="GJ61" s="84"/>
      <c r="GK61" s="84"/>
      <c r="GL61" s="84"/>
      <c r="GM61" s="84"/>
      <c r="GN61" s="84"/>
      <c r="GO61" s="84"/>
      <c r="GP61" s="84"/>
      <c r="GQ61" s="84"/>
      <c r="GR61" s="84"/>
      <c r="GS61" s="84"/>
      <c r="GT61" s="84"/>
      <c r="GU61" s="84"/>
      <c r="GV61" s="84"/>
      <c r="GW61" s="84"/>
      <c r="GX61" s="84"/>
      <c r="GY61" s="84"/>
      <c r="GZ61" s="84"/>
      <c r="HA61" s="84"/>
      <c r="HB61" s="84"/>
      <c r="HC61" s="84"/>
      <c r="HD61" s="84"/>
      <c r="HE61" s="84"/>
      <c r="HF61" s="84"/>
      <c r="HG61" s="84"/>
      <c r="HH61" s="84"/>
      <c r="HI61" s="84"/>
      <c r="HJ61" s="84"/>
      <c r="HK61" s="84"/>
      <c r="HL61" s="84"/>
      <c r="HM61" s="84"/>
      <c r="HN61" s="84"/>
      <c r="HO61" s="84"/>
      <c r="HP61" s="84"/>
      <c r="HQ61" s="84"/>
      <c r="HR61" s="84"/>
      <c r="HS61" s="84"/>
      <c r="HT61" s="84"/>
      <c r="HU61" s="84"/>
      <c r="HV61" s="84"/>
      <c r="HW61" s="84"/>
      <c r="HX61" s="84"/>
      <c r="HY61" s="84"/>
      <c r="HZ61" s="84"/>
      <c r="IA61" s="84"/>
      <c r="IB61" s="84"/>
      <c r="IC61" s="84"/>
      <c r="ID61" s="84"/>
      <c r="IE61" s="84"/>
      <c r="IF61" s="84"/>
      <c r="IG61" s="84"/>
      <c r="IH61" s="84"/>
      <c r="II61" s="84"/>
      <c r="IJ61" s="84"/>
      <c r="IK61" s="84"/>
      <c r="IL61" s="84"/>
      <c r="IM61" s="84"/>
      <c r="IN61" s="84"/>
      <c r="IO61" s="84"/>
      <c r="IP61" s="84"/>
      <c r="IQ61" s="84"/>
      <c r="IR61" s="84"/>
      <c r="IS61" s="84"/>
      <c r="IT61" s="84"/>
      <c r="IU61" s="84"/>
    </row>
    <row r="62" s="115" customFormat="1" customHeight="1" spans="1:255">
      <c r="A62" s="64">
        <v>2121301</v>
      </c>
      <c r="B62" s="64" t="s">
        <v>1571</v>
      </c>
      <c r="C62" s="66">
        <v>249</v>
      </c>
      <c r="D62" s="108">
        <v>600</v>
      </c>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c r="EN62" s="84"/>
      <c r="EO62" s="84"/>
      <c r="EP62" s="84"/>
      <c r="EQ62" s="84"/>
      <c r="ER62" s="84"/>
      <c r="ES62" s="84"/>
      <c r="ET62" s="84"/>
      <c r="EU62" s="84"/>
      <c r="EV62" s="84"/>
      <c r="EW62" s="84"/>
      <c r="EX62" s="84"/>
      <c r="EY62" s="84"/>
      <c r="EZ62" s="84"/>
      <c r="FA62" s="84"/>
      <c r="FB62" s="84"/>
      <c r="FC62" s="84"/>
      <c r="FD62" s="84"/>
      <c r="FE62" s="84"/>
      <c r="FF62" s="84"/>
      <c r="FG62" s="84"/>
      <c r="FH62" s="84"/>
      <c r="FI62" s="84"/>
      <c r="FJ62" s="84"/>
      <c r="FK62" s="84"/>
      <c r="FL62" s="84"/>
      <c r="FM62" s="84"/>
      <c r="FN62" s="84"/>
      <c r="FO62" s="84"/>
      <c r="FP62" s="84"/>
      <c r="FQ62" s="84"/>
      <c r="FR62" s="84"/>
      <c r="FS62" s="84"/>
      <c r="FT62" s="84"/>
      <c r="FU62" s="84"/>
      <c r="FV62" s="84"/>
      <c r="FW62" s="84"/>
      <c r="FX62" s="84"/>
      <c r="FY62" s="84"/>
      <c r="FZ62" s="84"/>
      <c r="GA62" s="84"/>
      <c r="GB62" s="84"/>
      <c r="GC62" s="84"/>
      <c r="GD62" s="84"/>
      <c r="GE62" s="84"/>
      <c r="GF62" s="84"/>
      <c r="GG62" s="84"/>
      <c r="GH62" s="84"/>
      <c r="GI62" s="84"/>
      <c r="GJ62" s="84"/>
      <c r="GK62" s="84"/>
      <c r="GL62" s="84"/>
      <c r="GM62" s="84"/>
      <c r="GN62" s="84"/>
      <c r="GO62" s="84"/>
      <c r="GP62" s="84"/>
      <c r="GQ62" s="84"/>
      <c r="GR62" s="84"/>
      <c r="GS62" s="84"/>
      <c r="GT62" s="84"/>
      <c r="GU62" s="84"/>
      <c r="GV62" s="84"/>
      <c r="GW62" s="84"/>
      <c r="GX62" s="84"/>
      <c r="GY62" s="84"/>
      <c r="GZ62" s="84"/>
      <c r="HA62" s="84"/>
      <c r="HB62" s="84"/>
      <c r="HC62" s="84"/>
      <c r="HD62" s="84"/>
      <c r="HE62" s="84"/>
      <c r="HF62" s="84"/>
      <c r="HG62" s="84"/>
      <c r="HH62" s="84"/>
      <c r="HI62" s="84"/>
      <c r="HJ62" s="84"/>
      <c r="HK62" s="84"/>
      <c r="HL62" s="84"/>
      <c r="HM62" s="84"/>
      <c r="HN62" s="84"/>
      <c r="HO62" s="84"/>
      <c r="HP62" s="84"/>
      <c r="HQ62" s="84"/>
      <c r="HR62" s="84"/>
      <c r="HS62" s="84"/>
      <c r="HT62" s="84"/>
      <c r="HU62" s="84"/>
      <c r="HV62" s="84"/>
      <c r="HW62" s="84"/>
      <c r="HX62" s="84"/>
      <c r="HY62" s="84"/>
      <c r="HZ62" s="84"/>
      <c r="IA62" s="84"/>
      <c r="IB62" s="84"/>
      <c r="IC62" s="84"/>
      <c r="ID62" s="84"/>
      <c r="IE62" s="84"/>
      <c r="IF62" s="84"/>
      <c r="IG62" s="84"/>
      <c r="IH62" s="84"/>
      <c r="II62" s="84"/>
      <c r="IJ62" s="84"/>
      <c r="IK62" s="84"/>
      <c r="IL62" s="84"/>
      <c r="IM62" s="84"/>
      <c r="IN62" s="84"/>
      <c r="IO62" s="84"/>
      <c r="IP62" s="84"/>
      <c r="IQ62" s="84"/>
      <c r="IR62" s="84"/>
      <c r="IS62" s="84"/>
      <c r="IT62" s="84"/>
      <c r="IU62" s="84"/>
    </row>
    <row r="63" s="115" customFormat="1" customHeight="1" spans="1:255">
      <c r="A63" s="64">
        <v>2121302</v>
      </c>
      <c r="B63" s="64" t="s">
        <v>1572</v>
      </c>
      <c r="C63" s="66"/>
      <c r="D63" s="109"/>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X63" s="84"/>
      <c r="FY63" s="84"/>
      <c r="FZ63" s="84"/>
      <c r="GA63" s="84"/>
      <c r="GB63" s="84"/>
      <c r="GC63" s="84"/>
      <c r="GD63" s="84"/>
      <c r="GE63" s="84"/>
      <c r="GF63" s="84"/>
      <c r="GG63" s="84"/>
      <c r="GH63" s="84"/>
      <c r="GI63" s="84"/>
      <c r="GJ63" s="84"/>
      <c r="GK63" s="84"/>
      <c r="GL63" s="84"/>
      <c r="GM63" s="84"/>
      <c r="GN63" s="84"/>
      <c r="GO63" s="84"/>
      <c r="GP63" s="84"/>
      <c r="GQ63" s="84"/>
      <c r="GR63" s="84"/>
      <c r="GS63" s="84"/>
      <c r="GT63" s="84"/>
      <c r="GU63" s="84"/>
      <c r="GV63" s="84"/>
      <c r="GW63" s="84"/>
      <c r="GX63" s="84"/>
      <c r="GY63" s="84"/>
      <c r="GZ63" s="84"/>
      <c r="HA63" s="84"/>
      <c r="HB63" s="84"/>
      <c r="HC63" s="84"/>
      <c r="HD63" s="84"/>
      <c r="HE63" s="84"/>
      <c r="HF63" s="84"/>
      <c r="HG63" s="84"/>
      <c r="HH63" s="84"/>
      <c r="HI63" s="84"/>
      <c r="HJ63" s="84"/>
      <c r="HK63" s="84"/>
      <c r="HL63" s="84"/>
      <c r="HM63" s="84"/>
      <c r="HN63" s="84"/>
      <c r="HO63" s="84"/>
      <c r="HP63" s="84"/>
      <c r="HQ63" s="84"/>
      <c r="HR63" s="84"/>
      <c r="HS63" s="84"/>
      <c r="HT63" s="84"/>
      <c r="HU63" s="84"/>
      <c r="HV63" s="84"/>
      <c r="HW63" s="84"/>
      <c r="HX63" s="84"/>
      <c r="HY63" s="84"/>
      <c r="HZ63" s="84"/>
      <c r="IA63" s="84"/>
      <c r="IB63" s="84"/>
      <c r="IC63" s="84"/>
      <c r="ID63" s="84"/>
      <c r="IE63" s="84"/>
      <c r="IF63" s="84"/>
      <c r="IG63" s="84"/>
      <c r="IH63" s="84"/>
      <c r="II63" s="84"/>
      <c r="IJ63" s="84"/>
      <c r="IK63" s="84"/>
      <c r="IL63" s="84"/>
      <c r="IM63" s="84"/>
      <c r="IN63" s="84"/>
      <c r="IO63" s="84"/>
      <c r="IP63" s="84"/>
      <c r="IQ63" s="84"/>
      <c r="IR63" s="84"/>
      <c r="IS63" s="84"/>
      <c r="IT63" s="84"/>
      <c r="IU63" s="84"/>
    </row>
    <row r="64" customHeight="1" spans="1:4">
      <c r="A64" s="64">
        <v>2121303</v>
      </c>
      <c r="B64" s="64" t="s">
        <v>1573</v>
      </c>
      <c r="C64" s="66"/>
      <c r="D64" s="110"/>
    </row>
    <row r="65" customHeight="1" spans="1:4">
      <c r="A65" s="64">
        <v>2121304</v>
      </c>
      <c r="B65" s="64" t="s">
        <v>1574</v>
      </c>
      <c r="C65" s="66"/>
      <c r="D65" s="110"/>
    </row>
    <row r="66" customHeight="1" spans="1:4">
      <c r="A66" s="64">
        <v>2121399</v>
      </c>
      <c r="B66" s="64" t="s">
        <v>1575</v>
      </c>
      <c r="C66" s="66"/>
      <c r="D66" s="110"/>
    </row>
    <row r="67" customHeight="1" spans="1:4">
      <c r="A67" s="64">
        <v>21214</v>
      </c>
      <c r="B67" s="65" t="s">
        <v>1576</v>
      </c>
      <c r="C67" s="66">
        <f>SUM(C68:C70)</f>
        <v>537</v>
      </c>
      <c r="D67" s="66">
        <f>SUM(D68:D70)</f>
        <v>500</v>
      </c>
    </row>
    <row r="68" customHeight="1" spans="1:4">
      <c r="A68" s="64">
        <v>2121401</v>
      </c>
      <c r="B68" s="64" t="s">
        <v>1577</v>
      </c>
      <c r="C68" s="66"/>
      <c r="D68" s="110"/>
    </row>
    <row r="69" customHeight="1" spans="1:4">
      <c r="A69" s="64">
        <v>2121402</v>
      </c>
      <c r="B69" s="64" t="s">
        <v>1578</v>
      </c>
      <c r="C69" s="66"/>
      <c r="D69" s="110"/>
    </row>
    <row r="70" customHeight="1" spans="1:4">
      <c r="A70" s="64">
        <v>2121499</v>
      </c>
      <c r="B70" s="64" t="s">
        <v>1579</v>
      </c>
      <c r="C70" s="66">
        <v>537</v>
      </c>
      <c r="D70" s="110">
        <v>500</v>
      </c>
    </row>
    <row r="71" customHeight="1" spans="1:4">
      <c r="A71" s="64">
        <v>21215</v>
      </c>
      <c r="B71" s="65" t="s">
        <v>1580</v>
      </c>
      <c r="C71" s="66">
        <f>SUM(C72:C74)</f>
        <v>0</v>
      </c>
      <c r="D71" s="66">
        <f>SUM(D72:D74)</f>
        <v>0</v>
      </c>
    </row>
    <row r="72" customHeight="1" spans="1:4">
      <c r="A72" s="64">
        <v>2121501</v>
      </c>
      <c r="B72" s="64" t="s">
        <v>1553</v>
      </c>
      <c r="C72" s="66"/>
      <c r="D72" s="110"/>
    </row>
    <row r="73" customHeight="1" spans="1:4">
      <c r="A73" s="64">
        <v>2121502</v>
      </c>
      <c r="B73" s="64" t="s">
        <v>1554</v>
      </c>
      <c r="C73" s="66"/>
      <c r="D73" s="110"/>
    </row>
    <row r="74" customHeight="1" spans="1:4">
      <c r="A74" s="64">
        <v>2121599</v>
      </c>
      <c r="B74" s="64" t="s">
        <v>1581</v>
      </c>
      <c r="C74" s="66"/>
      <c r="D74" s="110"/>
    </row>
    <row r="75" customHeight="1" spans="1:4">
      <c r="A75" s="64">
        <v>21216</v>
      </c>
      <c r="B75" s="65" t="s">
        <v>1582</v>
      </c>
      <c r="C75" s="66">
        <f>SUM(C76:C78)</f>
        <v>0</v>
      </c>
      <c r="D75" s="66">
        <f>SUM(D76:D78)</f>
        <v>0</v>
      </c>
    </row>
    <row r="76" customHeight="1" spans="1:4">
      <c r="A76" s="64">
        <v>2121601</v>
      </c>
      <c r="B76" s="64" t="s">
        <v>1553</v>
      </c>
      <c r="C76" s="66"/>
      <c r="D76" s="110"/>
    </row>
    <row r="77" customHeight="1" spans="1:4">
      <c r="A77" s="64">
        <v>2121602</v>
      </c>
      <c r="B77" s="64" t="s">
        <v>1554</v>
      </c>
      <c r="C77" s="66"/>
      <c r="D77" s="110"/>
    </row>
    <row r="78" customHeight="1" spans="1:4">
      <c r="A78" s="64">
        <v>2121699</v>
      </c>
      <c r="B78" s="64" t="s">
        <v>1583</v>
      </c>
      <c r="C78" s="66"/>
      <c r="D78" s="110"/>
    </row>
    <row r="79" customHeight="1" spans="1:4">
      <c r="A79" s="64">
        <v>21217</v>
      </c>
      <c r="B79" s="65" t="s">
        <v>1584</v>
      </c>
      <c r="C79" s="66">
        <f>SUM(C80:C84)</f>
        <v>0</v>
      </c>
      <c r="D79" s="66">
        <f>SUM(D80:D84)</f>
        <v>0</v>
      </c>
    </row>
    <row r="80" customHeight="1" spans="1:4">
      <c r="A80" s="64">
        <v>2121701</v>
      </c>
      <c r="B80" s="64" t="s">
        <v>1571</v>
      </c>
      <c r="C80" s="66"/>
      <c r="D80" s="110"/>
    </row>
    <row r="81" customHeight="1" spans="1:4">
      <c r="A81" s="64">
        <v>2121702</v>
      </c>
      <c r="B81" s="64" t="s">
        <v>1572</v>
      </c>
      <c r="C81" s="66"/>
      <c r="D81" s="110"/>
    </row>
    <row r="82" customHeight="1" spans="1:4">
      <c r="A82" s="64">
        <v>2121703</v>
      </c>
      <c r="B82" s="64" t="s">
        <v>1573</v>
      </c>
      <c r="C82" s="66"/>
      <c r="D82" s="110"/>
    </row>
    <row r="83" customHeight="1" spans="1:4">
      <c r="A83" s="64">
        <v>2121704</v>
      </c>
      <c r="B83" s="64" t="s">
        <v>1574</v>
      </c>
      <c r="C83" s="66"/>
      <c r="D83" s="110"/>
    </row>
    <row r="84" customHeight="1" spans="1:4">
      <c r="A84" s="64">
        <v>2121799</v>
      </c>
      <c r="B84" s="64" t="s">
        <v>1585</v>
      </c>
      <c r="C84" s="66"/>
      <c r="D84" s="110"/>
    </row>
    <row r="85" customHeight="1" spans="1:4">
      <c r="A85" s="64">
        <v>21218</v>
      </c>
      <c r="B85" s="65" t="s">
        <v>1586</v>
      </c>
      <c r="C85" s="66">
        <f>SUM(C86:C87)</f>
        <v>0</v>
      </c>
      <c r="D85" s="66">
        <f>SUM(D86:D87)</f>
        <v>0</v>
      </c>
    </row>
    <row r="86" customHeight="1" spans="1:4">
      <c r="A86" s="64">
        <v>2121801</v>
      </c>
      <c r="B86" s="64" t="s">
        <v>1577</v>
      </c>
      <c r="C86" s="66"/>
      <c r="D86" s="110"/>
    </row>
    <row r="87" customHeight="1" spans="1:4">
      <c r="A87" s="64">
        <v>2121899</v>
      </c>
      <c r="B87" s="64" t="s">
        <v>1587</v>
      </c>
      <c r="C87" s="66"/>
      <c r="D87" s="110"/>
    </row>
    <row r="88" customHeight="1" spans="1:4">
      <c r="A88" s="64">
        <v>21219</v>
      </c>
      <c r="B88" s="65" t="s">
        <v>1588</v>
      </c>
      <c r="C88" s="66">
        <f>SUM(C89:C96)</f>
        <v>0</v>
      </c>
      <c r="D88" s="66">
        <f>SUM(D89:D96)</f>
        <v>0</v>
      </c>
    </row>
    <row r="89" customHeight="1" spans="1:4">
      <c r="A89" s="64">
        <v>2121901</v>
      </c>
      <c r="B89" s="64" t="s">
        <v>1553</v>
      </c>
      <c r="C89" s="66"/>
      <c r="D89" s="110"/>
    </row>
    <row r="90" customHeight="1" spans="1:4">
      <c r="A90" s="64">
        <v>2121902</v>
      </c>
      <c r="B90" s="64" t="s">
        <v>1554</v>
      </c>
      <c r="C90" s="66"/>
      <c r="D90" s="110"/>
    </row>
    <row r="91" customHeight="1" spans="1:4">
      <c r="A91" s="64">
        <v>2121903</v>
      </c>
      <c r="B91" s="64" t="s">
        <v>1555</v>
      </c>
      <c r="C91" s="66"/>
      <c r="D91" s="110"/>
    </row>
    <row r="92" customHeight="1" spans="1:4">
      <c r="A92" s="64">
        <v>2121904</v>
      </c>
      <c r="B92" s="64" t="s">
        <v>1556</v>
      </c>
      <c r="C92" s="66"/>
      <c r="D92" s="110"/>
    </row>
    <row r="93" customHeight="1" spans="1:4">
      <c r="A93" s="64">
        <v>2121905</v>
      </c>
      <c r="B93" s="64" t="s">
        <v>1559</v>
      </c>
      <c r="C93" s="66"/>
      <c r="D93" s="110"/>
    </row>
    <row r="94" customHeight="1" spans="1:4">
      <c r="A94" s="64">
        <v>2121906</v>
      </c>
      <c r="B94" s="64" t="s">
        <v>1561</v>
      </c>
      <c r="C94" s="66"/>
      <c r="D94" s="110"/>
    </row>
    <row r="95" customHeight="1" spans="1:4">
      <c r="A95" s="64">
        <v>2121907</v>
      </c>
      <c r="B95" s="64" t="s">
        <v>1562</v>
      </c>
      <c r="C95" s="66"/>
      <c r="D95" s="110"/>
    </row>
    <row r="96" customHeight="1" spans="1:4">
      <c r="A96" s="64">
        <v>2121999</v>
      </c>
      <c r="B96" s="64" t="s">
        <v>1589</v>
      </c>
      <c r="C96" s="66"/>
      <c r="D96" s="110"/>
    </row>
    <row r="97" customHeight="1" spans="1:4">
      <c r="A97" s="64">
        <v>213</v>
      </c>
      <c r="B97" s="65" t="s">
        <v>962</v>
      </c>
      <c r="C97" s="66">
        <f>C98+C103+C108+C113+C116+C121+C125+C129</f>
        <v>1876</v>
      </c>
      <c r="D97" s="66">
        <f>D98+D103+D108+D113+D116+D121+D125+D129</f>
        <v>0</v>
      </c>
    </row>
    <row r="98" customHeight="1" spans="1:4">
      <c r="A98" s="64">
        <v>21366</v>
      </c>
      <c r="B98" s="65" t="s">
        <v>1590</v>
      </c>
      <c r="C98" s="66">
        <f>SUM(C99:C102)</f>
        <v>18</v>
      </c>
      <c r="D98" s="66">
        <f>SUM(D99:D102)</f>
        <v>0</v>
      </c>
    </row>
    <row r="99" customHeight="1" spans="1:4">
      <c r="A99" s="64">
        <v>2136601</v>
      </c>
      <c r="B99" s="64" t="s">
        <v>1591</v>
      </c>
      <c r="C99" s="66">
        <v>18</v>
      </c>
      <c r="D99" s="110"/>
    </row>
    <row r="100" customHeight="1" spans="1:4">
      <c r="A100" s="64">
        <v>2136602</v>
      </c>
      <c r="B100" s="64" t="s">
        <v>1592</v>
      </c>
      <c r="C100" s="66"/>
      <c r="D100" s="110"/>
    </row>
    <row r="101" customHeight="1" spans="1:4">
      <c r="A101" s="64">
        <v>2136603</v>
      </c>
      <c r="B101" s="64" t="s">
        <v>1593</v>
      </c>
      <c r="C101" s="66"/>
      <c r="D101" s="110"/>
    </row>
    <row r="102" customHeight="1" spans="1:4">
      <c r="A102" s="64">
        <v>2136699</v>
      </c>
      <c r="B102" s="64" t="s">
        <v>1594</v>
      </c>
      <c r="C102" s="66"/>
      <c r="D102" s="110"/>
    </row>
    <row r="103" customHeight="1" spans="1:4">
      <c r="A103" s="64">
        <v>21367</v>
      </c>
      <c r="B103" s="65" t="s">
        <v>1595</v>
      </c>
      <c r="C103" s="66">
        <f>SUM(C104:C107)</f>
        <v>0</v>
      </c>
      <c r="D103" s="66">
        <f>SUM(D104:D107)</f>
        <v>0</v>
      </c>
    </row>
    <row r="104" customHeight="1" spans="1:4">
      <c r="A104" s="64">
        <v>2136701</v>
      </c>
      <c r="B104" s="64" t="s">
        <v>1591</v>
      </c>
      <c r="C104" s="66"/>
      <c r="D104" s="110"/>
    </row>
    <row r="105" customHeight="1" spans="1:4">
      <c r="A105" s="64">
        <v>2136702</v>
      </c>
      <c r="B105" s="64" t="s">
        <v>1592</v>
      </c>
      <c r="C105" s="66"/>
      <c r="D105" s="110"/>
    </row>
    <row r="106" customHeight="1" spans="1:4">
      <c r="A106" s="64">
        <v>2136703</v>
      </c>
      <c r="B106" s="64" t="s">
        <v>1596</v>
      </c>
      <c r="C106" s="66"/>
      <c r="D106" s="110"/>
    </row>
    <row r="107" customHeight="1" spans="1:4">
      <c r="A107" s="64">
        <v>2136799</v>
      </c>
      <c r="B107" s="64" t="s">
        <v>1597</v>
      </c>
      <c r="C107" s="66"/>
      <c r="D107" s="110"/>
    </row>
    <row r="108" customHeight="1" spans="1:4">
      <c r="A108" s="64">
        <v>21369</v>
      </c>
      <c r="B108" s="65" t="s">
        <v>1598</v>
      </c>
      <c r="C108" s="66">
        <f>SUM(C109:C112)</f>
        <v>0</v>
      </c>
      <c r="D108" s="66">
        <f>SUM(D109:D112)</f>
        <v>0</v>
      </c>
    </row>
    <row r="109" customHeight="1" spans="1:4">
      <c r="A109" s="64">
        <v>2136901</v>
      </c>
      <c r="B109" s="64" t="s">
        <v>1025</v>
      </c>
      <c r="C109" s="66"/>
      <c r="D109" s="110"/>
    </row>
    <row r="110" customHeight="1" spans="1:4">
      <c r="A110" s="64">
        <v>2136902</v>
      </c>
      <c r="B110" s="64" t="s">
        <v>1599</v>
      </c>
      <c r="C110" s="66"/>
      <c r="D110" s="110"/>
    </row>
    <row r="111" customHeight="1" spans="1:4">
      <c r="A111" s="64">
        <v>2136903</v>
      </c>
      <c r="B111" s="64" t="s">
        <v>1600</v>
      </c>
      <c r="C111" s="66"/>
      <c r="D111" s="110"/>
    </row>
    <row r="112" customHeight="1" spans="1:4">
      <c r="A112" s="64">
        <v>2136999</v>
      </c>
      <c r="B112" s="64" t="s">
        <v>1601</v>
      </c>
      <c r="C112" s="66"/>
      <c r="D112" s="110"/>
    </row>
    <row r="113" customHeight="1" spans="1:4">
      <c r="A113" s="64">
        <v>21370</v>
      </c>
      <c r="B113" s="65" t="s">
        <v>1602</v>
      </c>
      <c r="C113" s="66">
        <f>SUM(C114:C115)</f>
        <v>0</v>
      </c>
      <c r="D113" s="66">
        <f>SUM(D114:D115)</f>
        <v>0</v>
      </c>
    </row>
    <row r="114" customHeight="1" spans="1:4">
      <c r="A114" s="64">
        <v>2137001</v>
      </c>
      <c r="B114" s="64" t="s">
        <v>1591</v>
      </c>
      <c r="C114" s="66"/>
      <c r="D114" s="110"/>
    </row>
    <row r="115" customHeight="1" spans="1:4">
      <c r="A115" s="64">
        <v>2137099</v>
      </c>
      <c r="B115" s="64" t="s">
        <v>1603</v>
      </c>
      <c r="C115" s="66"/>
      <c r="D115" s="110"/>
    </row>
    <row r="116" customHeight="1" spans="1:4">
      <c r="A116" s="64">
        <v>21371</v>
      </c>
      <c r="B116" s="65" t="s">
        <v>1604</v>
      </c>
      <c r="C116" s="66">
        <f>SUM(C117:C120)</f>
        <v>0</v>
      </c>
      <c r="D116" s="66">
        <f>SUM(D117:D120)</f>
        <v>0</v>
      </c>
    </row>
    <row r="117" customHeight="1" spans="1:4">
      <c r="A117" s="64">
        <v>2137101</v>
      </c>
      <c r="B117" s="64" t="s">
        <v>1025</v>
      </c>
      <c r="C117" s="66"/>
      <c r="D117" s="110"/>
    </row>
    <row r="118" customHeight="1" spans="1:4">
      <c r="A118" s="64">
        <v>2137102</v>
      </c>
      <c r="B118" s="64" t="s">
        <v>1605</v>
      </c>
      <c r="C118" s="66"/>
      <c r="D118" s="110"/>
    </row>
    <row r="119" customHeight="1" spans="1:4">
      <c r="A119" s="64">
        <v>2137103</v>
      </c>
      <c r="B119" s="64" t="s">
        <v>1600</v>
      </c>
      <c r="C119" s="66"/>
      <c r="D119" s="110"/>
    </row>
    <row r="120" customHeight="1" spans="1:4">
      <c r="A120" s="64">
        <v>2137199</v>
      </c>
      <c r="B120" s="64" t="s">
        <v>1606</v>
      </c>
      <c r="C120" s="66"/>
      <c r="D120" s="110"/>
    </row>
    <row r="121" customHeight="1" spans="1:4">
      <c r="A121" s="64">
        <v>21372</v>
      </c>
      <c r="B121" s="65" t="s">
        <v>1607</v>
      </c>
      <c r="C121" s="66">
        <f>SUM(C122:C124)</f>
        <v>1848</v>
      </c>
      <c r="D121" s="66">
        <f>SUM(D122:D124)</f>
        <v>0</v>
      </c>
    </row>
    <row r="122" customHeight="1" spans="1:4">
      <c r="A122" s="64">
        <v>2137201</v>
      </c>
      <c r="B122" s="64" t="s">
        <v>1608</v>
      </c>
      <c r="C122" s="66">
        <v>729</v>
      </c>
      <c r="D122" s="110"/>
    </row>
    <row r="123" customHeight="1" spans="1:4">
      <c r="A123" s="64">
        <v>2137202</v>
      </c>
      <c r="B123" s="64" t="s">
        <v>1591</v>
      </c>
      <c r="C123" s="66">
        <v>1119</v>
      </c>
      <c r="D123" s="110"/>
    </row>
    <row r="124" customHeight="1" spans="1:4">
      <c r="A124" s="64">
        <v>2137299</v>
      </c>
      <c r="B124" s="64" t="s">
        <v>1609</v>
      </c>
      <c r="C124" s="66"/>
      <c r="D124" s="110"/>
    </row>
    <row r="125" customHeight="1" spans="1:4">
      <c r="A125" s="64">
        <v>21373</v>
      </c>
      <c r="B125" s="65" t="s">
        <v>1610</v>
      </c>
      <c r="C125" s="66">
        <f>SUM(C126:C128)</f>
        <v>10</v>
      </c>
      <c r="D125" s="66">
        <f>SUM(D126:D128)</f>
        <v>0</v>
      </c>
    </row>
    <row r="126" customHeight="1" spans="1:4">
      <c r="A126" s="64">
        <v>2137301</v>
      </c>
      <c r="B126" s="64" t="s">
        <v>1608</v>
      </c>
      <c r="C126" s="66"/>
      <c r="D126" s="110"/>
    </row>
    <row r="127" customHeight="1" spans="1:4">
      <c r="A127" s="64">
        <v>2137302</v>
      </c>
      <c r="B127" s="64" t="s">
        <v>1591</v>
      </c>
      <c r="C127" s="66">
        <v>10</v>
      </c>
      <c r="D127" s="110"/>
    </row>
    <row r="128" customHeight="1" spans="1:4">
      <c r="A128" s="64">
        <v>2137399</v>
      </c>
      <c r="B128" s="64" t="s">
        <v>1611</v>
      </c>
      <c r="C128" s="66"/>
      <c r="D128" s="110"/>
    </row>
    <row r="129" customHeight="1" spans="1:4">
      <c r="A129" s="64">
        <v>21374</v>
      </c>
      <c r="B129" s="65" t="s">
        <v>1612</v>
      </c>
      <c r="C129" s="66">
        <f>SUM(C130:C131)</f>
        <v>0</v>
      </c>
      <c r="D129" s="66">
        <f>SUM(D130:D131)</f>
        <v>0</v>
      </c>
    </row>
    <row r="130" customHeight="1" spans="1:4">
      <c r="A130" s="64">
        <v>2137401</v>
      </c>
      <c r="B130" s="64" t="s">
        <v>1591</v>
      </c>
      <c r="C130" s="66"/>
      <c r="D130" s="110"/>
    </row>
    <row r="131" customHeight="1" spans="1:4">
      <c r="A131" s="64">
        <v>2137499</v>
      </c>
      <c r="B131" s="64" t="s">
        <v>1613</v>
      </c>
      <c r="C131" s="66"/>
      <c r="D131" s="110"/>
    </row>
    <row r="132" customHeight="1" spans="1:4">
      <c r="A132" s="64">
        <v>214</v>
      </c>
      <c r="B132" s="65" t="s">
        <v>1054</v>
      </c>
      <c r="C132" s="66">
        <f>C133+C138+C143+C152+C159+C169+C172+C175</f>
        <v>0</v>
      </c>
      <c r="D132" s="66">
        <f>D133+D138+D143+D152+D159+D169+D172+D175</f>
        <v>0</v>
      </c>
    </row>
    <row r="133" customHeight="1" spans="1:4">
      <c r="A133" s="64">
        <v>21460</v>
      </c>
      <c r="B133" s="65" t="s">
        <v>1614</v>
      </c>
      <c r="C133" s="66">
        <f>SUM(C134:C137)</f>
        <v>0</v>
      </c>
      <c r="D133" s="66">
        <f>SUM(D134:D137)</f>
        <v>0</v>
      </c>
    </row>
    <row r="134" customHeight="1" spans="1:4">
      <c r="A134" s="64">
        <v>2146001</v>
      </c>
      <c r="B134" s="64" t="s">
        <v>1056</v>
      </c>
      <c r="C134" s="66"/>
      <c r="D134" s="110"/>
    </row>
    <row r="135" customHeight="1" spans="1:4">
      <c r="A135" s="64">
        <v>2146002</v>
      </c>
      <c r="B135" s="64" t="s">
        <v>1057</v>
      </c>
      <c r="C135" s="66"/>
      <c r="D135" s="110"/>
    </row>
    <row r="136" customHeight="1" spans="1:4">
      <c r="A136" s="64">
        <v>2146003</v>
      </c>
      <c r="B136" s="64" t="s">
        <v>1615</v>
      </c>
      <c r="C136" s="66"/>
      <c r="D136" s="110"/>
    </row>
    <row r="137" customHeight="1" spans="1:4">
      <c r="A137" s="64">
        <v>2146099</v>
      </c>
      <c r="B137" s="64" t="s">
        <v>1616</v>
      </c>
      <c r="C137" s="66"/>
      <c r="D137" s="110"/>
    </row>
    <row r="138" customHeight="1" spans="1:4">
      <c r="A138" s="64">
        <v>21462</v>
      </c>
      <c r="B138" s="65" t="s">
        <v>1617</v>
      </c>
      <c r="C138" s="66">
        <f>SUM(C139:C142)</f>
        <v>0</v>
      </c>
      <c r="D138" s="66">
        <f>SUM(D139:D142)</f>
        <v>0</v>
      </c>
    </row>
    <row r="139" customHeight="1" spans="1:4">
      <c r="A139" s="64">
        <v>2146201</v>
      </c>
      <c r="B139" s="64" t="s">
        <v>1615</v>
      </c>
      <c r="C139" s="66"/>
      <c r="D139" s="110"/>
    </row>
    <row r="140" customHeight="1" spans="1:4">
      <c r="A140" s="64">
        <v>2146202</v>
      </c>
      <c r="B140" s="64" t="s">
        <v>1618</v>
      </c>
      <c r="C140" s="66"/>
      <c r="D140" s="110"/>
    </row>
    <row r="141" customHeight="1" spans="1:4">
      <c r="A141" s="64">
        <v>2146203</v>
      </c>
      <c r="B141" s="64" t="s">
        <v>1619</v>
      </c>
      <c r="C141" s="66"/>
      <c r="D141" s="110"/>
    </row>
    <row r="142" customHeight="1" spans="1:4">
      <c r="A142" s="64">
        <v>2146299</v>
      </c>
      <c r="B142" s="64" t="s">
        <v>1620</v>
      </c>
      <c r="C142" s="66"/>
      <c r="D142" s="110"/>
    </row>
    <row r="143" customHeight="1" spans="1:4">
      <c r="A143" s="64">
        <v>21464</v>
      </c>
      <c r="B143" s="65" t="s">
        <v>1621</v>
      </c>
      <c r="C143" s="66">
        <f>SUM(C144:C151)</f>
        <v>0</v>
      </c>
      <c r="D143" s="66">
        <f>SUM(D144:D151)</f>
        <v>0</v>
      </c>
    </row>
    <row r="144" customHeight="1" spans="1:4">
      <c r="A144" s="64">
        <v>2146401</v>
      </c>
      <c r="B144" s="64" t="s">
        <v>1622</v>
      </c>
      <c r="C144" s="66"/>
      <c r="D144" s="110"/>
    </row>
    <row r="145" customHeight="1" spans="1:4">
      <c r="A145" s="64">
        <v>2146402</v>
      </c>
      <c r="B145" s="64" t="s">
        <v>1623</v>
      </c>
      <c r="C145" s="66"/>
      <c r="D145" s="110"/>
    </row>
    <row r="146" customHeight="1" spans="1:4">
      <c r="A146" s="64">
        <v>2146403</v>
      </c>
      <c r="B146" s="64" t="s">
        <v>1624</v>
      </c>
      <c r="C146" s="66"/>
      <c r="D146" s="110"/>
    </row>
    <row r="147" customHeight="1" spans="1:4">
      <c r="A147" s="64">
        <v>2146404</v>
      </c>
      <c r="B147" s="64" t="s">
        <v>1625</v>
      </c>
      <c r="C147" s="66"/>
      <c r="D147" s="110"/>
    </row>
    <row r="148" customHeight="1" spans="1:4">
      <c r="A148" s="64">
        <v>2146405</v>
      </c>
      <c r="B148" s="64" t="s">
        <v>1626</v>
      </c>
      <c r="C148" s="66"/>
      <c r="D148" s="110"/>
    </row>
    <row r="149" customHeight="1" spans="1:4">
      <c r="A149" s="64">
        <v>2146406</v>
      </c>
      <c r="B149" s="64" t="s">
        <v>1627</v>
      </c>
      <c r="C149" s="66"/>
      <c r="D149" s="110"/>
    </row>
    <row r="150" customHeight="1" spans="1:4">
      <c r="A150" s="64">
        <v>2146407</v>
      </c>
      <c r="B150" s="64" t="s">
        <v>1628</v>
      </c>
      <c r="C150" s="66"/>
      <c r="D150" s="110"/>
    </row>
    <row r="151" customHeight="1" spans="1:4">
      <c r="A151" s="64">
        <v>2146499</v>
      </c>
      <c r="B151" s="64" t="s">
        <v>1629</v>
      </c>
      <c r="C151" s="66"/>
      <c r="D151" s="110"/>
    </row>
    <row r="152" customHeight="1" spans="1:4">
      <c r="A152" s="64">
        <v>21468</v>
      </c>
      <c r="B152" s="65" t="s">
        <v>1630</v>
      </c>
      <c r="C152" s="66">
        <f>SUM(C153:C158)</f>
        <v>0</v>
      </c>
      <c r="D152" s="66">
        <f>SUM(D153:D158)</f>
        <v>0</v>
      </c>
    </row>
    <row r="153" customHeight="1" spans="1:4">
      <c r="A153" s="64">
        <v>2146801</v>
      </c>
      <c r="B153" s="64" t="s">
        <v>1631</v>
      </c>
      <c r="C153" s="66"/>
      <c r="D153" s="110"/>
    </row>
    <row r="154" customHeight="1" spans="1:4">
      <c r="A154" s="64">
        <v>2146802</v>
      </c>
      <c r="B154" s="64" t="s">
        <v>1632</v>
      </c>
      <c r="C154" s="66"/>
      <c r="D154" s="110"/>
    </row>
    <row r="155" customHeight="1" spans="1:4">
      <c r="A155" s="64">
        <v>2146803</v>
      </c>
      <c r="B155" s="64" t="s">
        <v>1633</v>
      </c>
      <c r="C155" s="66"/>
      <c r="D155" s="110"/>
    </row>
    <row r="156" customHeight="1" spans="1:4">
      <c r="A156" s="64">
        <v>2146804</v>
      </c>
      <c r="B156" s="64" t="s">
        <v>1634</v>
      </c>
      <c r="C156" s="66"/>
      <c r="D156" s="110"/>
    </row>
    <row r="157" customHeight="1" spans="1:4">
      <c r="A157" s="64">
        <v>2146805</v>
      </c>
      <c r="B157" s="64" t="s">
        <v>1635</v>
      </c>
      <c r="C157" s="66"/>
      <c r="D157" s="110"/>
    </row>
    <row r="158" customHeight="1" spans="1:4">
      <c r="A158" s="64">
        <v>2146899</v>
      </c>
      <c r="B158" s="64" t="s">
        <v>1636</v>
      </c>
      <c r="C158" s="66"/>
      <c r="D158" s="110"/>
    </row>
    <row r="159" customHeight="1" spans="1:4">
      <c r="A159" s="64">
        <v>21469</v>
      </c>
      <c r="B159" s="65" t="s">
        <v>1637</v>
      </c>
      <c r="C159" s="66">
        <f>SUM(C160:C168)</f>
        <v>0</v>
      </c>
      <c r="D159" s="66">
        <f>SUM(D160:D168)</f>
        <v>0</v>
      </c>
    </row>
    <row r="160" customHeight="1" spans="1:4">
      <c r="A160" s="64">
        <v>2146901</v>
      </c>
      <c r="B160" s="64" t="s">
        <v>1638</v>
      </c>
      <c r="C160" s="66"/>
      <c r="D160" s="110"/>
    </row>
    <row r="161" customHeight="1" spans="1:4">
      <c r="A161" s="64">
        <v>2146902</v>
      </c>
      <c r="B161" s="64" t="s">
        <v>1082</v>
      </c>
      <c r="C161" s="66"/>
      <c r="D161" s="110"/>
    </row>
    <row r="162" customHeight="1" spans="1:4">
      <c r="A162" s="64">
        <v>2146903</v>
      </c>
      <c r="B162" s="64" t="s">
        <v>1639</v>
      </c>
      <c r="C162" s="66"/>
      <c r="D162" s="110"/>
    </row>
    <row r="163" customHeight="1" spans="1:4">
      <c r="A163" s="64">
        <v>2146904</v>
      </c>
      <c r="B163" s="64" t="s">
        <v>1640</v>
      </c>
      <c r="C163" s="66"/>
      <c r="D163" s="110"/>
    </row>
    <row r="164" customHeight="1" spans="1:4">
      <c r="A164" s="64">
        <v>2146906</v>
      </c>
      <c r="B164" s="64" t="s">
        <v>1641</v>
      </c>
      <c r="C164" s="66"/>
      <c r="D164" s="110"/>
    </row>
    <row r="165" customHeight="1" spans="1:4">
      <c r="A165" s="64">
        <v>2146907</v>
      </c>
      <c r="B165" s="64" t="s">
        <v>1642</v>
      </c>
      <c r="C165" s="66"/>
      <c r="D165" s="110"/>
    </row>
    <row r="166" customHeight="1" spans="1:4">
      <c r="A166" s="64">
        <v>2146908</v>
      </c>
      <c r="B166" s="64" t="s">
        <v>1643</v>
      </c>
      <c r="C166" s="66"/>
      <c r="D166" s="110"/>
    </row>
    <row r="167" customHeight="1" spans="1:4">
      <c r="A167" s="64">
        <v>2146909</v>
      </c>
      <c r="B167" s="64" t="s">
        <v>1644</v>
      </c>
      <c r="C167" s="66"/>
      <c r="D167" s="110"/>
    </row>
    <row r="168" customHeight="1" spans="1:4">
      <c r="A168" s="64">
        <v>2146999</v>
      </c>
      <c r="B168" s="64" t="s">
        <v>1645</v>
      </c>
      <c r="C168" s="66"/>
      <c r="D168" s="110"/>
    </row>
    <row r="169" customHeight="1" spans="1:4">
      <c r="A169" s="64">
        <v>21470</v>
      </c>
      <c r="B169" s="65" t="s">
        <v>1646</v>
      </c>
      <c r="C169" s="66">
        <f>SUM(C170:C171)</f>
        <v>0</v>
      </c>
      <c r="D169" s="66">
        <f>SUM(D170:D171)</f>
        <v>0</v>
      </c>
    </row>
    <row r="170" customHeight="1" spans="1:4">
      <c r="A170" s="64">
        <v>2147001</v>
      </c>
      <c r="B170" s="64" t="s">
        <v>1056</v>
      </c>
      <c r="C170" s="66"/>
      <c r="D170" s="110"/>
    </row>
    <row r="171" customHeight="1" spans="1:4">
      <c r="A171" s="64">
        <v>2147099</v>
      </c>
      <c r="B171" s="64" t="s">
        <v>1647</v>
      </c>
      <c r="C171" s="66"/>
      <c r="D171" s="110"/>
    </row>
    <row r="172" customHeight="1" spans="1:4">
      <c r="A172" s="64">
        <v>21471</v>
      </c>
      <c r="B172" s="65" t="s">
        <v>1648</v>
      </c>
      <c r="C172" s="66">
        <f>SUM(C173:C174)</f>
        <v>0</v>
      </c>
      <c r="D172" s="66">
        <f>SUM(D173:D174)</f>
        <v>0</v>
      </c>
    </row>
    <row r="173" customHeight="1" spans="1:4">
      <c r="A173" s="64">
        <v>2147101</v>
      </c>
      <c r="B173" s="64" t="s">
        <v>1056</v>
      </c>
      <c r="C173" s="66"/>
      <c r="D173" s="110"/>
    </row>
    <row r="174" customHeight="1" spans="1:4">
      <c r="A174" s="64">
        <v>2147199</v>
      </c>
      <c r="B174" s="64" t="s">
        <v>1649</v>
      </c>
      <c r="C174" s="66"/>
      <c r="D174" s="110"/>
    </row>
    <row r="175" customHeight="1" spans="1:4">
      <c r="A175" s="64">
        <v>21472</v>
      </c>
      <c r="B175" s="65" t="s">
        <v>1650</v>
      </c>
      <c r="C175" s="66"/>
      <c r="D175" s="110"/>
    </row>
    <row r="176" customHeight="1" spans="1:4">
      <c r="A176" s="64">
        <v>215</v>
      </c>
      <c r="B176" s="65" t="s">
        <v>1093</v>
      </c>
      <c r="C176" s="66">
        <f>C177</f>
        <v>0</v>
      </c>
      <c r="D176" s="66">
        <f>D177</f>
        <v>0</v>
      </c>
    </row>
    <row r="177" customHeight="1" spans="1:4">
      <c r="A177" s="64">
        <v>21562</v>
      </c>
      <c r="B177" s="65" t="s">
        <v>1651</v>
      </c>
      <c r="C177" s="66">
        <f>SUM(C178:C180)</f>
        <v>0</v>
      </c>
      <c r="D177" s="66">
        <f>SUM(D178:D180)</f>
        <v>0</v>
      </c>
    </row>
    <row r="178" customHeight="1" spans="1:4">
      <c r="A178" s="64">
        <v>2156201</v>
      </c>
      <c r="B178" s="64" t="s">
        <v>1652</v>
      </c>
      <c r="C178" s="66"/>
      <c r="D178" s="110"/>
    </row>
    <row r="179" customHeight="1" spans="1:4">
      <c r="A179" s="64">
        <v>2156202</v>
      </c>
      <c r="B179" s="64" t="s">
        <v>1653</v>
      </c>
      <c r="C179" s="66"/>
      <c r="D179" s="110"/>
    </row>
    <row r="180" customHeight="1" spans="1:4">
      <c r="A180" s="64">
        <v>2156299</v>
      </c>
      <c r="B180" s="64" t="s">
        <v>1654</v>
      </c>
      <c r="C180" s="66"/>
      <c r="D180" s="110"/>
    </row>
    <row r="181" customHeight="1" spans="1:4">
      <c r="A181" s="64">
        <v>217</v>
      </c>
      <c r="B181" s="65" t="s">
        <v>1151</v>
      </c>
      <c r="C181" s="66">
        <f>SUM(C182:C183)</f>
        <v>0</v>
      </c>
      <c r="D181" s="66">
        <f>SUM(D182:D183)</f>
        <v>0</v>
      </c>
    </row>
    <row r="182" customHeight="1" spans="1:4">
      <c r="A182" s="64">
        <v>2170402</v>
      </c>
      <c r="B182" s="64" t="s">
        <v>1655</v>
      </c>
      <c r="C182" s="66"/>
      <c r="D182" s="111"/>
    </row>
    <row r="183" customHeight="1" spans="1:4">
      <c r="A183" s="64">
        <v>2170403</v>
      </c>
      <c r="B183" s="64" t="s">
        <v>1656</v>
      </c>
      <c r="C183" s="66"/>
      <c r="D183" s="110"/>
    </row>
    <row r="184" customHeight="1" spans="1:4">
      <c r="A184" s="64">
        <v>229</v>
      </c>
      <c r="B184" s="65" t="s">
        <v>1321</v>
      </c>
      <c r="C184" s="66">
        <f>C185+C189+C198+C200</f>
        <v>66428</v>
      </c>
      <c r="D184" s="66">
        <f>D185+D189+D198+D200</f>
        <v>30300</v>
      </c>
    </row>
    <row r="185" customHeight="1" spans="1:4">
      <c r="A185" s="64">
        <v>22904</v>
      </c>
      <c r="B185" s="65" t="s">
        <v>1657</v>
      </c>
      <c r="C185" s="66">
        <f>SUM(C186:C188)</f>
        <v>65450</v>
      </c>
      <c r="D185" s="66">
        <f>SUM(D186:D188)</f>
        <v>30300</v>
      </c>
    </row>
    <row r="186" customHeight="1" spans="1:4">
      <c r="A186" s="64">
        <v>2290401</v>
      </c>
      <c r="B186" s="64" t="s">
        <v>1658</v>
      </c>
      <c r="C186" s="66"/>
      <c r="D186" s="111"/>
    </row>
    <row r="187" customHeight="1" spans="1:4">
      <c r="A187" s="64">
        <v>2290402</v>
      </c>
      <c r="B187" s="64" t="s">
        <v>1659</v>
      </c>
      <c r="C187" s="66">
        <v>65450</v>
      </c>
      <c r="D187" s="110">
        <v>30300</v>
      </c>
    </row>
    <row r="188" customHeight="1" spans="1:4">
      <c r="A188" s="64">
        <v>2290403</v>
      </c>
      <c r="B188" s="64" t="s">
        <v>1660</v>
      </c>
      <c r="C188" s="66"/>
      <c r="D188" s="110"/>
    </row>
    <row r="189" customHeight="1" spans="1:4">
      <c r="A189" s="64">
        <v>22908</v>
      </c>
      <c r="B189" s="65" t="s">
        <v>1661</v>
      </c>
      <c r="C189" s="66">
        <f>SUM(C190:C197)</f>
        <v>0</v>
      </c>
      <c r="D189" s="66">
        <f>SUM(D190:D197)</f>
        <v>0</v>
      </c>
    </row>
    <row r="190" customHeight="1" spans="1:4">
      <c r="A190" s="64">
        <v>2290802</v>
      </c>
      <c r="B190" s="64" t="s">
        <v>1662</v>
      </c>
      <c r="C190" s="66"/>
      <c r="D190" s="111"/>
    </row>
    <row r="191" customHeight="1" spans="1:4">
      <c r="A191" s="64">
        <v>2290803</v>
      </c>
      <c r="B191" s="64" t="s">
        <v>1663</v>
      </c>
      <c r="C191" s="66"/>
      <c r="D191" s="110"/>
    </row>
    <row r="192" customHeight="1" spans="1:4">
      <c r="A192" s="64">
        <v>2290804</v>
      </c>
      <c r="B192" s="64" t="s">
        <v>1664</v>
      </c>
      <c r="C192" s="66"/>
      <c r="D192" s="110"/>
    </row>
    <row r="193" customHeight="1" spans="1:4">
      <c r="A193" s="64">
        <v>2290805</v>
      </c>
      <c r="B193" s="64" t="s">
        <v>1665</v>
      </c>
      <c r="C193" s="66"/>
      <c r="D193" s="110"/>
    </row>
    <row r="194" customHeight="1" spans="1:4">
      <c r="A194" s="64">
        <v>2290806</v>
      </c>
      <c r="B194" s="64" t="s">
        <v>1666</v>
      </c>
      <c r="C194" s="66"/>
      <c r="D194" s="110"/>
    </row>
    <row r="195" customHeight="1" spans="1:4">
      <c r="A195" s="64">
        <v>2290807</v>
      </c>
      <c r="B195" s="64" t="s">
        <v>1667</v>
      </c>
      <c r="C195" s="66"/>
      <c r="D195" s="110"/>
    </row>
    <row r="196" customHeight="1" spans="1:4">
      <c r="A196" s="64">
        <v>2290808</v>
      </c>
      <c r="B196" s="64" t="s">
        <v>1668</v>
      </c>
      <c r="C196" s="66"/>
      <c r="D196" s="110"/>
    </row>
    <row r="197" customHeight="1" spans="1:4">
      <c r="A197" s="64">
        <v>2290899</v>
      </c>
      <c r="B197" s="64" t="s">
        <v>1669</v>
      </c>
      <c r="C197" s="66"/>
      <c r="D197" s="110"/>
    </row>
    <row r="198" customHeight="1" spans="1:4">
      <c r="A198" s="64">
        <v>22909</v>
      </c>
      <c r="B198" s="65" t="s">
        <v>1670</v>
      </c>
      <c r="C198" s="66">
        <f>C199</f>
        <v>0</v>
      </c>
      <c r="D198" s="66">
        <f>D199</f>
        <v>0</v>
      </c>
    </row>
    <row r="199" customHeight="1" spans="1:4">
      <c r="A199" s="64">
        <v>2290901</v>
      </c>
      <c r="B199" s="64" t="s">
        <v>1671</v>
      </c>
      <c r="C199" s="66"/>
      <c r="D199" s="111"/>
    </row>
    <row r="200" customHeight="1" spans="1:4">
      <c r="A200" s="64">
        <v>22960</v>
      </c>
      <c r="B200" s="65" t="s">
        <v>1672</v>
      </c>
      <c r="C200" s="66">
        <f>SUM(C201:C211)</f>
        <v>978</v>
      </c>
      <c r="D200" s="66">
        <f>SUM(D201:D211)</f>
        <v>0</v>
      </c>
    </row>
    <row r="201" customHeight="1" spans="1:4">
      <c r="A201" s="64">
        <v>2296001</v>
      </c>
      <c r="B201" s="64" t="s">
        <v>1673</v>
      </c>
      <c r="C201" s="66"/>
      <c r="D201" s="111"/>
    </row>
    <row r="202" customHeight="1" spans="1:4">
      <c r="A202" s="64">
        <v>2296002</v>
      </c>
      <c r="B202" s="64" t="s">
        <v>1674</v>
      </c>
      <c r="C202" s="66">
        <v>699</v>
      </c>
      <c r="D202" s="110"/>
    </row>
    <row r="203" customHeight="1" spans="1:4">
      <c r="A203" s="64">
        <v>2296003</v>
      </c>
      <c r="B203" s="64" t="s">
        <v>1675</v>
      </c>
      <c r="C203" s="66">
        <v>264</v>
      </c>
      <c r="D203" s="110"/>
    </row>
    <row r="204" customHeight="1" spans="1:4">
      <c r="A204" s="64">
        <v>2296004</v>
      </c>
      <c r="B204" s="64" t="s">
        <v>1676</v>
      </c>
      <c r="C204" s="66">
        <v>15</v>
      </c>
      <c r="D204" s="110"/>
    </row>
    <row r="205" customHeight="1" spans="1:4">
      <c r="A205" s="64">
        <v>2296005</v>
      </c>
      <c r="B205" s="64" t="s">
        <v>1677</v>
      </c>
      <c r="C205" s="66"/>
      <c r="D205" s="110"/>
    </row>
    <row r="206" customHeight="1" spans="1:4">
      <c r="A206" s="64">
        <v>2296006</v>
      </c>
      <c r="B206" s="64" t="s">
        <v>1678</v>
      </c>
      <c r="C206" s="66"/>
      <c r="D206" s="110"/>
    </row>
    <row r="207" customHeight="1" spans="1:4">
      <c r="A207" s="64">
        <v>2296010</v>
      </c>
      <c r="B207" s="64" t="s">
        <v>1679</v>
      </c>
      <c r="C207" s="66"/>
      <c r="D207" s="110"/>
    </row>
    <row r="208" customHeight="1" spans="1:4">
      <c r="A208" s="64">
        <v>2296011</v>
      </c>
      <c r="B208" s="64" t="s">
        <v>1680</v>
      </c>
      <c r="C208" s="66"/>
      <c r="D208" s="110"/>
    </row>
    <row r="209" customHeight="1" spans="1:4">
      <c r="A209" s="64">
        <v>2296012</v>
      </c>
      <c r="B209" s="64" t="s">
        <v>1681</v>
      </c>
      <c r="C209" s="66"/>
      <c r="D209" s="110"/>
    </row>
    <row r="210" customHeight="1" spans="1:4">
      <c r="A210" s="64">
        <v>2296013</v>
      </c>
      <c r="B210" s="64" t="s">
        <v>1682</v>
      </c>
      <c r="C210" s="66"/>
      <c r="D210" s="110"/>
    </row>
    <row r="211" customHeight="1" spans="1:4">
      <c r="A211" s="64">
        <v>2296099</v>
      </c>
      <c r="B211" s="64" t="s">
        <v>1683</v>
      </c>
      <c r="C211" s="66"/>
      <c r="D211" s="110"/>
    </row>
    <row r="212" customHeight="1" spans="1:4">
      <c r="A212" s="64">
        <v>232</v>
      </c>
      <c r="B212" s="65" t="s">
        <v>1322</v>
      </c>
      <c r="C212" s="66">
        <f>C213</f>
        <v>8099</v>
      </c>
      <c r="D212" s="66">
        <f>D213</f>
        <v>6212</v>
      </c>
    </row>
    <row r="213" customHeight="1" spans="1:4">
      <c r="A213" s="64">
        <v>23204</v>
      </c>
      <c r="B213" s="65" t="s">
        <v>1684</v>
      </c>
      <c r="C213" s="66">
        <f>SUM(C214:C228)</f>
        <v>8099</v>
      </c>
      <c r="D213" s="66">
        <f>SUM(D214:D228)</f>
        <v>6212</v>
      </c>
    </row>
    <row r="214" customHeight="1" spans="1:4">
      <c r="A214" s="64">
        <v>2320401</v>
      </c>
      <c r="B214" s="64" t="s">
        <v>1685</v>
      </c>
      <c r="C214" s="66"/>
      <c r="D214" s="111"/>
    </row>
    <row r="215" customHeight="1" spans="1:4">
      <c r="A215" s="64">
        <v>2320405</v>
      </c>
      <c r="B215" s="64" t="s">
        <v>1686</v>
      </c>
      <c r="C215" s="66"/>
      <c r="D215" s="110"/>
    </row>
    <row r="216" customHeight="1" spans="1:4">
      <c r="A216" s="64">
        <v>2320411</v>
      </c>
      <c r="B216" s="64" t="s">
        <v>1687</v>
      </c>
      <c r="C216" s="66">
        <v>1271</v>
      </c>
      <c r="D216" s="110"/>
    </row>
    <row r="217" customHeight="1" spans="1:4">
      <c r="A217" s="64">
        <v>2320413</v>
      </c>
      <c r="B217" s="64" t="s">
        <v>1688</v>
      </c>
      <c r="C217" s="66"/>
      <c r="D217" s="110"/>
    </row>
    <row r="218" customHeight="1" spans="1:4">
      <c r="A218" s="64">
        <v>2320414</v>
      </c>
      <c r="B218" s="64" t="s">
        <v>1689</v>
      </c>
      <c r="C218" s="66"/>
      <c r="D218" s="110"/>
    </row>
    <row r="219" customHeight="1" spans="1:4">
      <c r="A219" s="64">
        <v>2320416</v>
      </c>
      <c r="B219" s="64" t="s">
        <v>1690</v>
      </c>
      <c r="C219" s="66"/>
      <c r="D219" s="110"/>
    </row>
    <row r="220" customHeight="1" spans="1:4">
      <c r="A220" s="64">
        <v>2320417</v>
      </c>
      <c r="B220" s="64" t="s">
        <v>1691</v>
      </c>
      <c r="C220" s="66"/>
      <c r="D220" s="110"/>
    </row>
    <row r="221" customHeight="1" spans="1:4">
      <c r="A221" s="64">
        <v>2320418</v>
      </c>
      <c r="B221" s="64" t="s">
        <v>1692</v>
      </c>
      <c r="C221" s="66"/>
      <c r="D221" s="110"/>
    </row>
    <row r="222" customHeight="1" spans="1:4">
      <c r="A222" s="64">
        <v>2320419</v>
      </c>
      <c r="B222" s="64" t="s">
        <v>1693</v>
      </c>
      <c r="C222" s="66"/>
      <c r="D222" s="110"/>
    </row>
    <row r="223" customHeight="1" spans="1:4">
      <c r="A223" s="64">
        <v>2320420</v>
      </c>
      <c r="B223" s="64" t="s">
        <v>1694</v>
      </c>
      <c r="C223" s="66"/>
      <c r="D223" s="110"/>
    </row>
    <row r="224" customHeight="1" spans="1:4">
      <c r="A224" s="64">
        <v>2320431</v>
      </c>
      <c r="B224" s="64" t="s">
        <v>1695</v>
      </c>
      <c r="C224" s="66">
        <v>98</v>
      </c>
      <c r="D224" s="110"/>
    </row>
    <row r="225" customHeight="1" spans="1:4">
      <c r="A225" s="64">
        <v>2320432</v>
      </c>
      <c r="B225" s="64" t="s">
        <v>1696</v>
      </c>
      <c r="C225" s="66"/>
      <c r="D225" s="110"/>
    </row>
    <row r="226" customHeight="1" spans="1:4">
      <c r="A226" s="64">
        <v>2320433</v>
      </c>
      <c r="B226" s="64" t="s">
        <v>1697</v>
      </c>
      <c r="C226" s="66">
        <v>503</v>
      </c>
      <c r="D226" s="110"/>
    </row>
    <row r="227" customHeight="1" spans="1:4">
      <c r="A227" s="64">
        <v>2320498</v>
      </c>
      <c r="B227" s="64" t="s">
        <v>1698</v>
      </c>
      <c r="C227" s="66">
        <v>6227</v>
      </c>
      <c r="D227" s="110">
        <v>6212</v>
      </c>
    </row>
    <row r="228" customHeight="1" spans="1:4">
      <c r="A228" s="64">
        <v>2320499</v>
      </c>
      <c r="B228" s="64" t="s">
        <v>1699</v>
      </c>
      <c r="C228" s="66"/>
      <c r="D228" s="110"/>
    </row>
    <row r="229" customHeight="1" spans="1:4">
      <c r="A229" s="64">
        <v>233</v>
      </c>
      <c r="B229" s="65" t="s">
        <v>1335</v>
      </c>
      <c r="C229" s="66">
        <f>C230</f>
        <v>0</v>
      </c>
      <c r="D229" s="66">
        <f>D230</f>
        <v>0</v>
      </c>
    </row>
    <row r="230" customHeight="1" spans="1:4">
      <c r="A230" s="64">
        <v>23304</v>
      </c>
      <c r="B230" s="65" t="s">
        <v>1700</v>
      </c>
      <c r="C230" s="66">
        <f>SUM(C231:C245)</f>
        <v>0</v>
      </c>
      <c r="D230" s="66">
        <f>SUM(D231:D245)</f>
        <v>0</v>
      </c>
    </row>
    <row r="231" customHeight="1" spans="1:4">
      <c r="A231" s="64">
        <v>2330401</v>
      </c>
      <c r="B231" s="64" t="s">
        <v>1701</v>
      </c>
      <c r="C231" s="66"/>
      <c r="D231" s="111"/>
    </row>
    <row r="232" customHeight="1" spans="1:4">
      <c r="A232" s="64">
        <v>2330405</v>
      </c>
      <c r="B232" s="64" t="s">
        <v>1702</v>
      </c>
      <c r="C232" s="66"/>
      <c r="D232" s="110"/>
    </row>
    <row r="233" customHeight="1" spans="1:4">
      <c r="A233" s="64">
        <v>2330411</v>
      </c>
      <c r="B233" s="64" t="s">
        <v>1703</v>
      </c>
      <c r="C233" s="66"/>
      <c r="D233" s="110"/>
    </row>
    <row r="234" customHeight="1" spans="1:4">
      <c r="A234" s="64">
        <v>2330413</v>
      </c>
      <c r="B234" s="64" t="s">
        <v>1704</v>
      </c>
      <c r="C234" s="66"/>
      <c r="D234" s="110"/>
    </row>
    <row r="235" customHeight="1" spans="1:4">
      <c r="A235" s="64">
        <v>2330414</v>
      </c>
      <c r="B235" s="64" t="s">
        <v>1705</v>
      </c>
      <c r="C235" s="66"/>
      <c r="D235" s="110"/>
    </row>
    <row r="236" customHeight="1" spans="1:4">
      <c r="A236" s="64">
        <v>2330416</v>
      </c>
      <c r="B236" s="64" t="s">
        <v>1706</v>
      </c>
      <c r="C236" s="66"/>
      <c r="D236" s="110"/>
    </row>
    <row r="237" customHeight="1" spans="1:4">
      <c r="A237" s="64">
        <v>2330417</v>
      </c>
      <c r="B237" s="64" t="s">
        <v>1707</v>
      </c>
      <c r="C237" s="66"/>
      <c r="D237" s="110"/>
    </row>
    <row r="238" customHeight="1" spans="1:4">
      <c r="A238" s="64">
        <v>2330418</v>
      </c>
      <c r="B238" s="64" t="s">
        <v>1708</v>
      </c>
      <c r="C238" s="66"/>
      <c r="D238" s="110"/>
    </row>
    <row r="239" customHeight="1" spans="1:4">
      <c r="A239" s="64">
        <v>2330419</v>
      </c>
      <c r="B239" s="64" t="s">
        <v>1709</v>
      </c>
      <c r="C239" s="66"/>
      <c r="D239" s="110"/>
    </row>
    <row r="240" customHeight="1" spans="1:4">
      <c r="A240" s="64">
        <v>2330420</v>
      </c>
      <c r="B240" s="64" t="s">
        <v>1710</v>
      </c>
      <c r="C240" s="66"/>
      <c r="D240" s="110"/>
    </row>
    <row r="241" customHeight="1" spans="1:4">
      <c r="A241" s="64">
        <v>2330431</v>
      </c>
      <c r="B241" s="64" t="s">
        <v>1711</v>
      </c>
      <c r="C241" s="66"/>
      <c r="D241" s="110"/>
    </row>
    <row r="242" customHeight="1" spans="1:4">
      <c r="A242" s="64">
        <v>2330432</v>
      </c>
      <c r="B242" s="64" t="s">
        <v>1712</v>
      </c>
      <c r="C242" s="66"/>
      <c r="D242" s="110"/>
    </row>
    <row r="243" customHeight="1" spans="1:4">
      <c r="A243" s="64">
        <v>2330433</v>
      </c>
      <c r="B243" s="64" t="s">
        <v>1713</v>
      </c>
      <c r="C243" s="66"/>
      <c r="D243" s="110"/>
    </row>
    <row r="244" customHeight="1" spans="1:4">
      <c r="A244" s="64">
        <v>2330498</v>
      </c>
      <c r="B244" s="64" t="s">
        <v>1714</v>
      </c>
      <c r="C244" s="66"/>
      <c r="D244" s="110"/>
    </row>
    <row r="245" customHeight="1" spans="1:4">
      <c r="A245" s="64">
        <v>2330499</v>
      </c>
      <c r="B245" s="64" t="s">
        <v>1715</v>
      </c>
      <c r="C245" s="66"/>
      <c r="D245" s="110"/>
    </row>
    <row r="246" customHeight="1" spans="1:4">
      <c r="A246" s="64">
        <v>234</v>
      </c>
      <c r="B246" s="65" t="s">
        <v>1716</v>
      </c>
      <c r="C246" s="66">
        <f>SUM(C247,C260)</f>
        <v>0</v>
      </c>
      <c r="D246" s="66">
        <f>SUM(D247,D260)</f>
        <v>0</v>
      </c>
    </row>
    <row r="247" customHeight="1" spans="1:4">
      <c r="A247" s="64">
        <v>23401</v>
      </c>
      <c r="B247" s="65" t="s">
        <v>1717</v>
      </c>
      <c r="C247" s="66">
        <f>SUM(C248:C259)</f>
        <v>0</v>
      </c>
      <c r="D247" s="66">
        <f>SUM(D248:D259)</f>
        <v>0</v>
      </c>
    </row>
    <row r="248" customHeight="1" spans="1:4">
      <c r="A248" s="64">
        <v>2340101</v>
      </c>
      <c r="B248" s="64" t="s">
        <v>1718</v>
      </c>
      <c r="C248" s="66"/>
      <c r="D248" s="111"/>
    </row>
    <row r="249" customHeight="1" spans="1:4">
      <c r="A249" s="64">
        <v>2340102</v>
      </c>
      <c r="B249" s="64" t="s">
        <v>1719</v>
      </c>
      <c r="C249" s="66"/>
      <c r="D249" s="110"/>
    </row>
    <row r="250" customHeight="1" spans="1:4">
      <c r="A250" s="64">
        <v>2340103</v>
      </c>
      <c r="B250" s="64" t="s">
        <v>1720</v>
      </c>
      <c r="C250" s="66"/>
      <c r="D250" s="110"/>
    </row>
    <row r="251" customHeight="1" spans="1:4">
      <c r="A251" s="64">
        <v>2340104</v>
      </c>
      <c r="B251" s="64" t="s">
        <v>1721</v>
      </c>
      <c r="C251" s="66"/>
      <c r="D251" s="110"/>
    </row>
    <row r="252" customHeight="1" spans="1:4">
      <c r="A252" s="64">
        <v>2340105</v>
      </c>
      <c r="B252" s="64" t="s">
        <v>1722</v>
      </c>
      <c r="C252" s="66"/>
      <c r="D252" s="110"/>
    </row>
    <row r="253" customHeight="1" spans="1:4">
      <c r="A253" s="64">
        <v>2340106</v>
      </c>
      <c r="B253" s="64" t="s">
        <v>1723</v>
      </c>
      <c r="C253" s="66"/>
      <c r="D253" s="110"/>
    </row>
    <row r="254" customHeight="1" spans="1:4">
      <c r="A254" s="64">
        <v>2340107</v>
      </c>
      <c r="B254" s="64" t="s">
        <v>1724</v>
      </c>
      <c r="C254" s="66"/>
      <c r="D254" s="110"/>
    </row>
    <row r="255" customHeight="1" spans="1:4">
      <c r="A255" s="64">
        <v>2340108</v>
      </c>
      <c r="B255" s="64" t="s">
        <v>1725</v>
      </c>
      <c r="C255" s="66"/>
      <c r="D255" s="110"/>
    </row>
    <row r="256" customHeight="1" spans="1:4">
      <c r="A256" s="64">
        <v>2340109</v>
      </c>
      <c r="B256" s="64" t="s">
        <v>1726</v>
      </c>
      <c r="C256" s="66"/>
      <c r="D256" s="110"/>
    </row>
    <row r="257" customHeight="1" spans="1:4">
      <c r="A257" s="64">
        <v>2340110</v>
      </c>
      <c r="B257" s="64" t="s">
        <v>1727</v>
      </c>
      <c r="C257" s="66"/>
      <c r="D257" s="110"/>
    </row>
    <row r="258" customHeight="1" spans="1:4">
      <c r="A258" s="64">
        <v>2340111</v>
      </c>
      <c r="B258" s="64" t="s">
        <v>1728</v>
      </c>
      <c r="C258" s="66"/>
      <c r="D258" s="110"/>
    </row>
    <row r="259" customHeight="1" spans="1:4">
      <c r="A259" s="64">
        <v>2340199</v>
      </c>
      <c r="B259" s="64" t="s">
        <v>1729</v>
      </c>
      <c r="C259" s="66"/>
      <c r="D259" s="110"/>
    </row>
    <row r="260" customHeight="1" spans="1:4">
      <c r="A260" s="64">
        <v>23402</v>
      </c>
      <c r="B260" s="65" t="s">
        <v>1730</v>
      </c>
      <c r="C260" s="66">
        <f>SUM(C261:C266)</f>
        <v>0</v>
      </c>
      <c r="D260" s="66">
        <f>SUM(D261:D266)</f>
        <v>0</v>
      </c>
    </row>
    <row r="261" customHeight="1" spans="1:4">
      <c r="A261" s="64">
        <v>2340201</v>
      </c>
      <c r="B261" s="64" t="s">
        <v>1130</v>
      </c>
      <c r="C261" s="66"/>
      <c r="D261" s="111"/>
    </row>
    <row r="262" customHeight="1" spans="1:4">
      <c r="A262" s="64">
        <v>2340202</v>
      </c>
      <c r="B262" s="64" t="s">
        <v>1175</v>
      </c>
      <c r="C262" s="66"/>
      <c r="D262" s="110"/>
    </row>
    <row r="263" customHeight="1" spans="1:4">
      <c r="A263" s="64">
        <v>2340203</v>
      </c>
      <c r="B263" s="64" t="s">
        <v>1731</v>
      </c>
      <c r="C263" s="66"/>
      <c r="D263" s="110"/>
    </row>
    <row r="264" customHeight="1" spans="1:4">
      <c r="A264" s="64">
        <v>2340204</v>
      </c>
      <c r="B264" s="64" t="s">
        <v>1732</v>
      </c>
      <c r="C264" s="66"/>
      <c r="D264" s="110"/>
    </row>
    <row r="265" customHeight="1" spans="1:4">
      <c r="A265" s="64">
        <v>2340205</v>
      </c>
      <c r="B265" s="64" t="s">
        <v>1733</v>
      </c>
      <c r="C265" s="66"/>
      <c r="D265" s="110"/>
    </row>
    <row r="266" customHeight="1" spans="1:4">
      <c r="A266" s="64">
        <v>2340299</v>
      </c>
      <c r="B266" s="64" t="s">
        <v>1734</v>
      </c>
      <c r="C266" s="66"/>
      <c r="D266" s="110"/>
    </row>
    <row r="267" customHeight="1" spans="1:4">
      <c r="A267" s="112"/>
      <c r="B267" s="112"/>
      <c r="C267" s="111"/>
      <c r="D267" s="110"/>
    </row>
    <row r="268" customHeight="1" spans="1:4">
      <c r="A268" s="112"/>
      <c r="B268" s="113" t="s">
        <v>31</v>
      </c>
      <c r="C268" s="111">
        <f>C4+C12+C28+C39+C97+C132+C176+C181+C184+C212+C229+C246</f>
        <v>81923</v>
      </c>
      <c r="D268" s="111">
        <f>D4+D12+D28+D39+D97+D132+D176+D181+D184+D212+D229+D246</f>
        <v>40612</v>
      </c>
    </row>
    <row r="269" customHeight="1" spans="1:4">
      <c r="A269" s="112"/>
      <c r="B269" s="112"/>
      <c r="C269" s="111"/>
      <c r="D269" s="110"/>
    </row>
    <row r="270" customHeight="1" spans="1:4">
      <c r="A270" s="112" t="s">
        <v>34</v>
      </c>
      <c r="B270" s="112" t="s">
        <v>35</v>
      </c>
      <c r="C270" s="111">
        <f>C271+C272+C274+C276+C278</f>
        <v>17264</v>
      </c>
      <c r="D270" s="111">
        <f>D271+D272+D274+D276+D278</f>
        <v>8000</v>
      </c>
    </row>
    <row r="271" customHeight="1" spans="1:4">
      <c r="A271" s="112" t="s">
        <v>1735</v>
      </c>
      <c r="B271" s="112" t="s">
        <v>1736</v>
      </c>
      <c r="C271" s="111">
        <v>0</v>
      </c>
      <c r="D271" s="110">
        <v>0</v>
      </c>
    </row>
    <row r="272" customHeight="1" spans="1:4">
      <c r="A272" s="112" t="s">
        <v>182</v>
      </c>
      <c r="B272" s="112" t="s">
        <v>183</v>
      </c>
      <c r="C272" s="111">
        <f>C273</f>
        <v>0</v>
      </c>
      <c r="D272" s="111">
        <f>D273</f>
        <v>0</v>
      </c>
    </row>
    <row r="273" customHeight="1" spans="1:4">
      <c r="A273" s="112" t="s">
        <v>1737</v>
      </c>
      <c r="B273" s="112" t="s">
        <v>1738</v>
      </c>
      <c r="C273" s="111"/>
      <c r="D273" s="110"/>
    </row>
    <row r="274" customHeight="1" spans="1:4">
      <c r="A274" s="112" t="s">
        <v>194</v>
      </c>
      <c r="B274" s="112" t="s">
        <v>195</v>
      </c>
      <c r="C274" s="111">
        <v>12413</v>
      </c>
      <c r="D274" s="111">
        <f>D275</f>
        <v>8000</v>
      </c>
    </row>
    <row r="275" customHeight="1" spans="1:4">
      <c r="A275" s="112" t="s">
        <v>1739</v>
      </c>
      <c r="B275" s="112" t="s">
        <v>1740</v>
      </c>
      <c r="C275" s="111"/>
      <c r="D275" s="110">
        <v>8000</v>
      </c>
    </row>
    <row r="276" customHeight="1" spans="1:4">
      <c r="A276" s="112" t="s">
        <v>200</v>
      </c>
      <c r="B276" s="112" t="s">
        <v>201</v>
      </c>
      <c r="C276" s="111">
        <f>C277</f>
        <v>4851</v>
      </c>
      <c r="D276" s="111">
        <f>D277</f>
        <v>0</v>
      </c>
    </row>
    <row r="277" customHeight="1" spans="1:4">
      <c r="A277" s="112" t="s">
        <v>1741</v>
      </c>
      <c r="B277" s="112" t="s">
        <v>1742</v>
      </c>
      <c r="C277" s="111">
        <v>4851</v>
      </c>
      <c r="D277" s="110"/>
    </row>
    <row r="278" customHeight="1" spans="1:4">
      <c r="A278" s="112" t="s">
        <v>206</v>
      </c>
      <c r="B278" s="112" t="s">
        <v>207</v>
      </c>
      <c r="C278" s="111">
        <v>0</v>
      </c>
      <c r="D278" s="110">
        <v>0</v>
      </c>
    </row>
    <row r="279" customHeight="1" spans="1:4">
      <c r="A279" s="112" t="s">
        <v>266</v>
      </c>
      <c r="B279" s="112" t="s">
        <v>267</v>
      </c>
      <c r="C279" s="111">
        <f>C280</f>
        <v>3354</v>
      </c>
      <c r="D279" s="111">
        <f>D280</f>
        <v>0</v>
      </c>
    </row>
    <row r="280" customHeight="1" spans="1:4">
      <c r="A280" s="112" t="s">
        <v>1743</v>
      </c>
      <c r="B280" s="112" t="s">
        <v>1744</v>
      </c>
      <c r="C280" s="111">
        <v>3354</v>
      </c>
      <c r="D280" s="110"/>
    </row>
    <row r="281" customHeight="1" spans="1:4">
      <c r="A281" s="112"/>
      <c r="B281" s="112"/>
      <c r="C281" s="111"/>
      <c r="D281" s="110"/>
    </row>
    <row r="282" customHeight="1" spans="1:4">
      <c r="A282" s="112"/>
      <c r="B282" s="113" t="s">
        <v>289</v>
      </c>
      <c r="C282" s="111">
        <f>C268+C270+C279</f>
        <v>102541</v>
      </c>
      <c r="D282" s="111">
        <f>D268+D270+D279</f>
        <v>48612</v>
      </c>
    </row>
  </sheetData>
  <mergeCells count="1">
    <mergeCell ref="A1:D1"/>
  </mergeCells>
  <dataValidations count="1">
    <dataValidation type="decimal" operator="between" allowBlank="1" showInputMessage="1" showErrorMessage="1" sqref="C4:D4 C5:D5 C12:D12 C13:D13 C19:D19 C25:D25 C28:D28 C29:D29 C34:D34 C39:D39 C40:D40 C56:D56 C61:D61 C67:D67 C71:D71 C75:D75 C79:D79 C85:D85 C88:D88 C97:D97 C98:D98 C103:D103 C108:D108 C113:D113 C116:D116 C121:D121 C125:D125 C129:D129 C132:D132 C133:D133 C138:D138 C143:D143 C152:D152 C159:D159 C169:D169 C172:D172 C176:D176 C177:D177 C181:D181 C184:D184 C185:D185 C189:D189 C198:D198 C199 C200:D200 C212:D212 C213:D213 C229:D229 C230:D230 C246:D246 C247:D247 C260:D260 C6:C11 C14:C18 C20:C24 C26:C27 C30:C33 C35:C38 C41:C55 C57:C60 C62:C66 C68:C70 C72:C74 C76:C78 C80:C84 C86:C87 C89:C96 C99:C102 C104:C107 C109:C112 C114:C115 C117:C120 C122:C124 C126:C128 C130:C131 C134:C137 C139:C142 C144:C151 C153:C158 C160:C168 C170:C171 C173:C175 C178:C180 C182:C183 C186:C188 C190:C197 C201:C211 C214:C228 C231:C245 C248:C259 C261:C266">
      <formula1>-99999999999999</formula1>
      <formula2>99999999999999</formula2>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8"/>
  <sheetViews>
    <sheetView workbookViewId="0">
      <pane ySplit="3" topLeftCell="A4" activePane="bottomLeft" state="frozen"/>
      <selection/>
      <selection pane="bottomLeft" activeCell="C3" sqref="C3"/>
    </sheetView>
  </sheetViews>
  <sheetFormatPr defaultColWidth="12.1833333333333" defaultRowHeight="15.55" customHeight="1" outlineLevelCol="3"/>
  <cols>
    <col min="1" max="1" width="8.5" style="27" customWidth="1"/>
    <col min="2" max="2" width="57.125" style="27" customWidth="1"/>
    <col min="3" max="4" width="16.25" style="27" customWidth="1"/>
    <col min="5" max="256" width="12.1833333333333" style="27" customWidth="1"/>
    <col min="257" max="16384" width="12.1833333333333" style="27"/>
  </cols>
  <sheetData>
    <row r="1" s="27" customFormat="1" ht="44.25" customHeight="1" spans="1:4">
      <c r="A1" s="104" t="s">
        <v>1745</v>
      </c>
      <c r="B1" s="104"/>
      <c r="C1" s="104"/>
      <c r="D1" s="104"/>
    </row>
    <row r="2" s="27" customFormat="1" ht="17" customHeight="1" spans="1:4">
      <c r="A2" s="105"/>
      <c r="B2" s="105"/>
      <c r="C2" s="106"/>
      <c r="D2" s="107" t="s">
        <v>1344</v>
      </c>
    </row>
    <row r="3" s="103" customFormat="1" ht="29" customHeight="1" spans="1:4">
      <c r="A3" s="63" t="s">
        <v>291</v>
      </c>
      <c r="B3" s="63" t="s">
        <v>327</v>
      </c>
      <c r="C3" s="63" t="s">
        <v>292</v>
      </c>
      <c r="D3" s="63" t="s">
        <v>293</v>
      </c>
    </row>
    <row r="4" s="27" customFormat="1" ht="16.95" customHeight="1" spans="1:4">
      <c r="A4" s="64">
        <v>206</v>
      </c>
      <c r="B4" s="65" t="s">
        <v>612</v>
      </c>
      <c r="C4" s="66">
        <f>C5</f>
        <v>0</v>
      </c>
      <c r="D4" s="66">
        <f>D5</f>
        <v>0</v>
      </c>
    </row>
    <row r="5" s="27" customFormat="1" ht="16.95" customHeight="1" spans="1:4">
      <c r="A5" s="64">
        <v>20610</v>
      </c>
      <c r="B5" s="65" t="s">
        <v>1520</v>
      </c>
      <c r="C5" s="66">
        <f>SUM(C6:C11)</f>
        <v>0</v>
      </c>
      <c r="D5" s="66">
        <f>SUM(D6:D11)</f>
        <v>0</v>
      </c>
    </row>
    <row r="6" s="27" customFormat="1" ht="16.95" customHeight="1" spans="1:4">
      <c r="A6" s="64">
        <v>2061001</v>
      </c>
      <c r="B6" s="64" t="s">
        <v>1521</v>
      </c>
      <c r="C6" s="66"/>
      <c r="D6" s="108"/>
    </row>
    <row r="7" s="27" customFormat="1" ht="16.95" customHeight="1" spans="1:4">
      <c r="A7" s="64">
        <v>2061002</v>
      </c>
      <c r="B7" s="64" t="s">
        <v>1522</v>
      </c>
      <c r="C7" s="66"/>
      <c r="D7" s="108"/>
    </row>
    <row r="8" s="27" customFormat="1" ht="16.95" customHeight="1" spans="1:4">
      <c r="A8" s="64">
        <v>2061003</v>
      </c>
      <c r="B8" s="64" t="s">
        <v>1523</v>
      </c>
      <c r="C8" s="66"/>
      <c r="D8" s="108"/>
    </row>
    <row r="9" s="27" customFormat="1" ht="16.95" customHeight="1" spans="1:4">
      <c r="A9" s="64">
        <v>2061004</v>
      </c>
      <c r="B9" s="64" t="s">
        <v>1524</v>
      </c>
      <c r="C9" s="66"/>
      <c r="D9" s="108"/>
    </row>
    <row r="10" s="27" customFormat="1" ht="16.95" customHeight="1" spans="1:4">
      <c r="A10" s="64">
        <v>2061005</v>
      </c>
      <c r="B10" s="64" t="s">
        <v>1525</v>
      </c>
      <c r="C10" s="66"/>
      <c r="D10" s="108"/>
    </row>
    <row r="11" s="27" customFormat="1" ht="16.95" customHeight="1" spans="1:4">
      <c r="A11" s="64">
        <v>2061099</v>
      </c>
      <c r="B11" s="64" t="s">
        <v>1526</v>
      </c>
      <c r="C11" s="66"/>
      <c r="D11" s="108"/>
    </row>
    <row r="12" s="27" customFormat="1" ht="16.95" customHeight="1" spans="1:4">
      <c r="A12" s="64">
        <v>207</v>
      </c>
      <c r="B12" s="65" t="s">
        <v>661</v>
      </c>
      <c r="C12" s="66">
        <f>C13+C19+C25</f>
        <v>1</v>
      </c>
      <c r="D12" s="66">
        <f>D13+D19+D25</f>
        <v>0</v>
      </c>
    </row>
    <row r="13" s="27" customFormat="1" ht="16.95" customHeight="1" spans="1:4">
      <c r="A13" s="64">
        <v>20707</v>
      </c>
      <c r="B13" s="65" t="s">
        <v>1527</v>
      </c>
      <c r="C13" s="66">
        <f>SUM(C14:C18)</f>
        <v>1</v>
      </c>
      <c r="D13" s="66">
        <f>SUM(D14:D18)</f>
        <v>0</v>
      </c>
    </row>
    <row r="14" s="27" customFormat="1" ht="16.95" customHeight="1" spans="1:4">
      <c r="A14" s="64">
        <v>2070701</v>
      </c>
      <c r="B14" s="64" t="s">
        <v>1528</v>
      </c>
      <c r="C14" s="66"/>
      <c r="D14" s="108"/>
    </row>
    <row r="15" s="27" customFormat="1" ht="16.95" customHeight="1" spans="1:4">
      <c r="A15" s="64">
        <v>2070702</v>
      </c>
      <c r="B15" s="64" t="s">
        <v>1529</v>
      </c>
      <c r="C15" s="66"/>
      <c r="D15" s="108"/>
    </row>
    <row r="16" s="27" customFormat="1" ht="16.95" customHeight="1" spans="1:4">
      <c r="A16" s="64">
        <v>2070703</v>
      </c>
      <c r="B16" s="64" t="s">
        <v>1530</v>
      </c>
      <c r="C16" s="66"/>
      <c r="D16" s="108"/>
    </row>
    <row r="17" s="27" customFormat="1" ht="16.95" customHeight="1" spans="1:4">
      <c r="A17" s="64">
        <v>2070704</v>
      </c>
      <c r="B17" s="64" t="s">
        <v>1531</v>
      </c>
      <c r="C17" s="66"/>
      <c r="D17" s="108"/>
    </row>
    <row r="18" s="27" customFormat="1" ht="16.95" customHeight="1" spans="1:4">
      <c r="A18" s="64">
        <v>2070799</v>
      </c>
      <c r="B18" s="64" t="s">
        <v>1532</v>
      </c>
      <c r="C18" s="66">
        <v>1</v>
      </c>
      <c r="D18" s="108"/>
    </row>
    <row r="19" s="27" customFormat="1" ht="16.95" customHeight="1" spans="1:4">
      <c r="A19" s="64">
        <v>20709</v>
      </c>
      <c r="B19" s="65" t="s">
        <v>1533</v>
      </c>
      <c r="C19" s="66">
        <f>SUM(C20:C24)</f>
        <v>0</v>
      </c>
      <c r="D19" s="66">
        <f>SUM(D20:D24)</f>
        <v>0</v>
      </c>
    </row>
    <row r="20" s="27" customFormat="1" ht="16.95" customHeight="1" spans="1:4">
      <c r="A20" s="64">
        <v>2070901</v>
      </c>
      <c r="B20" s="64" t="s">
        <v>1534</v>
      </c>
      <c r="C20" s="66"/>
      <c r="D20" s="108"/>
    </row>
    <row r="21" s="27" customFormat="1" ht="16.95" customHeight="1" spans="1:4">
      <c r="A21" s="64">
        <v>2070902</v>
      </c>
      <c r="B21" s="64" t="s">
        <v>1535</v>
      </c>
      <c r="C21" s="66"/>
      <c r="D21" s="108"/>
    </row>
    <row r="22" s="27" customFormat="1" ht="16.95" customHeight="1" spans="1:4">
      <c r="A22" s="64">
        <v>2070903</v>
      </c>
      <c r="B22" s="64" t="s">
        <v>1536</v>
      </c>
      <c r="C22" s="66"/>
      <c r="D22" s="108"/>
    </row>
    <row r="23" s="27" customFormat="1" ht="16.95" customHeight="1" spans="1:4">
      <c r="A23" s="64">
        <v>2070904</v>
      </c>
      <c r="B23" s="64" t="s">
        <v>1537</v>
      </c>
      <c r="C23" s="66"/>
      <c r="D23" s="108"/>
    </row>
    <row r="24" s="27" customFormat="1" ht="16.95" customHeight="1" spans="1:4">
      <c r="A24" s="64">
        <v>2070999</v>
      </c>
      <c r="B24" s="64" t="s">
        <v>1538</v>
      </c>
      <c r="C24" s="66"/>
      <c r="D24" s="108"/>
    </row>
    <row r="25" s="27" customFormat="1" ht="16.95" customHeight="1" spans="1:4">
      <c r="A25" s="64">
        <v>20710</v>
      </c>
      <c r="B25" s="65" t="s">
        <v>1539</v>
      </c>
      <c r="C25" s="66">
        <f>SUM(C26:C27)</f>
        <v>0</v>
      </c>
      <c r="D25" s="66">
        <f>SUM(D26:D27)</f>
        <v>0</v>
      </c>
    </row>
    <row r="26" s="27" customFormat="1" ht="16.95" customHeight="1" spans="1:4">
      <c r="A26" s="64">
        <v>2071001</v>
      </c>
      <c r="B26" s="64" t="s">
        <v>1540</v>
      </c>
      <c r="C26" s="66"/>
      <c r="D26" s="108"/>
    </row>
    <row r="27" s="27" customFormat="1" ht="16.95" customHeight="1" spans="1:4">
      <c r="A27" s="64">
        <v>2071099</v>
      </c>
      <c r="B27" s="64" t="s">
        <v>1541</v>
      </c>
      <c r="C27" s="66"/>
      <c r="D27" s="108"/>
    </row>
    <row r="28" s="27" customFormat="1" ht="16.95" customHeight="1" spans="1:4">
      <c r="A28" s="64">
        <v>211</v>
      </c>
      <c r="B28" s="65" t="s">
        <v>879</v>
      </c>
      <c r="C28" s="66">
        <f>C29+C34</f>
        <v>0</v>
      </c>
      <c r="D28" s="66">
        <f>D29+D34</f>
        <v>0</v>
      </c>
    </row>
    <row r="29" s="27" customFormat="1" ht="16.95" customHeight="1" spans="1:4">
      <c r="A29" s="64">
        <v>21160</v>
      </c>
      <c r="B29" s="65" t="s">
        <v>1542</v>
      </c>
      <c r="C29" s="66">
        <f>SUM(C30:C33)</f>
        <v>0</v>
      </c>
      <c r="D29" s="66">
        <f>SUM(D30:D33)</f>
        <v>0</v>
      </c>
    </row>
    <row r="30" s="27" customFormat="1" ht="16.95" customHeight="1" spans="1:4">
      <c r="A30" s="64">
        <v>2116001</v>
      </c>
      <c r="B30" s="64" t="s">
        <v>1543</v>
      </c>
      <c r="C30" s="66"/>
      <c r="D30" s="108"/>
    </row>
    <row r="31" s="27" customFormat="1" ht="16.95" customHeight="1" spans="1:4">
      <c r="A31" s="64">
        <v>2116002</v>
      </c>
      <c r="B31" s="64" t="s">
        <v>1544</v>
      </c>
      <c r="C31" s="66"/>
      <c r="D31" s="108"/>
    </row>
    <row r="32" s="27" customFormat="1" ht="16.95" customHeight="1" spans="1:4">
      <c r="A32" s="64">
        <v>2116003</v>
      </c>
      <c r="B32" s="64" t="s">
        <v>1545</v>
      </c>
      <c r="C32" s="66"/>
      <c r="D32" s="108"/>
    </row>
    <row r="33" s="27" customFormat="1" ht="16.95" customHeight="1" spans="1:4">
      <c r="A33" s="64">
        <v>2116099</v>
      </c>
      <c r="B33" s="64" t="s">
        <v>1546</v>
      </c>
      <c r="C33" s="66"/>
      <c r="D33" s="108"/>
    </row>
    <row r="34" s="27" customFormat="1" ht="16.95" customHeight="1" spans="1:4">
      <c r="A34" s="64">
        <v>21161</v>
      </c>
      <c r="B34" s="65" t="s">
        <v>1547</v>
      </c>
      <c r="C34" s="66">
        <f>SUM(C35:C38)</f>
        <v>0</v>
      </c>
      <c r="D34" s="66">
        <f>SUM(D35:D38)</f>
        <v>0</v>
      </c>
    </row>
    <row r="35" s="27" customFormat="1" ht="16.95" customHeight="1" spans="1:4">
      <c r="A35" s="64">
        <v>2116101</v>
      </c>
      <c r="B35" s="64" t="s">
        <v>1548</v>
      </c>
      <c r="C35" s="66"/>
      <c r="D35" s="108"/>
    </row>
    <row r="36" s="27" customFormat="1" ht="16.95" customHeight="1" spans="1:4">
      <c r="A36" s="64">
        <v>2116102</v>
      </c>
      <c r="B36" s="64" t="s">
        <v>1549</v>
      </c>
      <c r="C36" s="66"/>
      <c r="D36" s="108"/>
    </row>
    <row r="37" s="27" customFormat="1" ht="16.95" customHeight="1" spans="1:4">
      <c r="A37" s="64">
        <v>2116103</v>
      </c>
      <c r="B37" s="64" t="s">
        <v>1550</v>
      </c>
      <c r="C37" s="66"/>
      <c r="D37" s="108"/>
    </row>
    <row r="38" s="27" customFormat="1" ht="16.95" customHeight="1" spans="1:4">
      <c r="A38" s="64">
        <v>2116104</v>
      </c>
      <c r="B38" s="64" t="s">
        <v>1551</v>
      </c>
      <c r="C38" s="66"/>
      <c r="D38" s="108"/>
    </row>
    <row r="39" s="27" customFormat="1" ht="16.95" customHeight="1" spans="1:4">
      <c r="A39" s="64">
        <v>212</v>
      </c>
      <c r="B39" s="65" t="s">
        <v>942</v>
      </c>
      <c r="C39" s="66">
        <f>C40+C56+C60+C61+C67+C71+C75+C79+C85+C88</f>
        <v>5519</v>
      </c>
      <c r="D39" s="66">
        <f>D40+D56+D60+D61+D67+D71+D75+D79+D85+D88</f>
        <v>4100</v>
      </c>
    </row>
    <row r="40" s="27" customFormat="1" ht="16.95" customHeight="1" spans="1:4">
      <c r="A40" s="64">
        <v>21208</v>
      </c>
      <c r="B40" s="65" t="s">
        <v>1552</v>
      </c>
      <c r="C40" s="66">
        <f>SUM(C41:C55)</f>
        <v>4733</v>
      </c>
      <c r="D40" s="66">
        <f>SUM(D41:D55)</f>
        <v>3000</v>
      </c>
    </row>
    <row r="41" s="27" customFormat="1" ht="16.95" customHeight="1" spans="1:4">
      <c r="A41" s="64">
        <v>2120801</v>
      </c>
      <c r="B41" s="64" t="s">
        <v>1553</v>
      </c>
      <c r="C41" s="66">
        <v>917</v>
      </c>
      <c r="D41" s="108">
        <v>1000</v>
      </c>
    </row>
    <row r="42" s="27" customFormat="1" ht="16.95" customHeight="1" spans="1:4">
      <c r="A42" s="64">
        <v>2120802</v>
      </c>
      <c r="B42" s="64" t="s">
        <v>1554</v>
      </c>
      <c r="C42" s="66"/>
      <c r="D42" s="108"/>
    </row>
    <row r="43" s="27" customFormat="1" ht="16.95" customHeight="1" spans="1:4">
      <c r="A43" s="64">
        <v>2120803</v>
      </c>
      <c r="B43" s="64" t="s">
        <v>1555</v>
      </c>
      <c r="C43" s="66"/>
      <c r="D43" s="108"/>
    </row>
    <row r="44" s="27" customFormat="1" ht="16.95" customHeight="1" spans="1:4">
      <c r="A44" s="64">
        <v>2120804</v>
      </c>
      <c r="B44" s="64" t="s">
        <v>1556</v>
      </c>
      <c r="C44" s="66">
        <v>1886</v>
      </c>
      <c r="D44" s="108">
        <v>2000</v>
      </c>
    </row>
    <row r="45" s="27" customFormat="1" ht="16.95" customHeight="1" spans="1:4">
      <c r="A45" s="64">
        <v>2120805</v>
      </c>
      <c r="B45" s="64" t="s">
        <v>1557</v>
      </c>
      <c r="C45" s="66"/>
      <c r="D45" s="108"/>
    </row>
    <row r="46" s="27" customFormat="1" ht="16.95" customHeight="1" spans="1:4">
      <c r="A46" s="64">
        <v>2120806</v>
      </c>
      <c r="B46" s="64" t="s">
        <v>1558</v>
      </c>
      <c r="C46" s="66"/>
      <c r="D46" s="108"/>
    </row>
    <row r="47" s="27" customFormat="1" ht="16.95" customHeight="1" spans="1:4">
      <c r="A47" s="64">
        <v>2120807</v>
      </c>
      <c r="B47" s="64" t="s">
        <v>1559</v>
      </c>
      <c r="C47" s="66"/>
      <c r="D47" s="108"/>
    </row>
    <row r="48" s="27" customFormat="1" ht="16.95" customHeight="1" spans="1:4">
      <c r="A48" s="64">
        <v>2120809</v>
      </c>
      <c r="B48" s="64" t="s">
        <v>1560</v>
      </c>
      <c r="C48" s="66"/>
      <c r="D48" s="108"/>
    </row>
    <row r="49" s="27" customFormat="1" ht="16.95" customHeight="1" spans="1:4">
      <c r="A49" s="64">
        <v>2120810</v>
      </c>
      <c r="B49" s="64" t="s">
        <v>1561</v>
      </c>
      <c r="C49" s="66"/>
      <c r="D49" s="108"/>
    </row>
    <row r="50" s="27" customFormat="1" ht="16.95" customHeight="1" spans="1:4">
      <c r="A50" s="64">
        <v>2120811</v>
      </c>
      <c r="B50" s="64" t="s">
        <v>1562</v>
      </c>
      <c r="C50" s="66"/>
      <c r="D50" s="108"/>
    </row>
    <row r="51" s="27" customFormat="1" ht="16.95" customHeight="1" spans="1:4">
      <c r="A51" s="64">
        <v>2120813</v>
      </c>
      <c r="B51" s="64" t="s">
        <v>1232</v>
      </c>
      <c r="C51" s="66"/>
      <c r="D51" s="108"/>
    </row>
    <row r="52" s="27" customFormat="1" ht="16.95" customHeight="1" spans="1:4">
      <c r="A52" s="64">
        <v>2120814</v>
      </c>
      <c r="B52" s="64" t="s">
        <v>1563</v>
      </c>
      <c r="C52" s="66">
        <v>416</v>
      </c>
      <c r="D52" s="108"/>
    </row>
    <row r="53" s="27" customFormat="1" ht="16.95" customHeight="1" spans="1:4">
      <c r="A53" s="64">
        <v>2120815</v>
      </c>
      <c r="B53" s="64" t="s">
        <v>1564</v>
      </c>
      <c r="C53" s="66">
        <v>282</v>
      </c>
      <c r="D53" s="108"/>
    </row>
    <row r="54" s="27" customFormat="1" ht="16.95" customHeight="1" spans="1:4">
      <c r="A54" s="64">
        <v>2120816</v>
      </c>
      <c r="B54" s="64" t="s">
        <v>1565</v>
      </c>
      <c r="C54" s="66">
        <v>536</v>
      </c>
      <c r="D54" s="108"/>
    </row>
    <row r="55" s="27" customFormat="1" ht="16.95" customHeight="1" spans="1:4">
      <c r="A55" s="64">
        <v>2120899</v>
      </c>
      <c r="B55" s="64" t="s">
        <v>1566</v>
      </c>
      <c r="C55" s="66">
        <v>696</v>
      </c>
      <c r="D55" s="108"/>
    </row>
    <row r="56" s="27" customFormat="1" ht="16.95" customHeight="1" spans="1:4">
      <c r="A56" s="64">
        <v>21210</v>
      </c>
      <c r="B56" s="65" t="s">
        <v>1567</v>
      </c>
      <c r="C56" s="66">
        <f>SUM(C57:C59)</f>
        <v>0</v>
      </c>
      <c r="D56" s="66">
        <f>SUM(D57:D59)</f>
        <v>0</v>
      </c>
    </row>
    <row r="57" s="27" customFormat="1" ht="16.95" customHeight="1" spans="1:4">
      <c r="A57" s="64">
        <v>2121001</v>
      </c>
      <c r="B57" s="64" t="s">
        <v>1553</v>
      </c>
      <c r="C57" s="66"/>
      <c r="D57" s="108"/>
    </row>
    <row r="58" s="27" customFormat="1" ht="16.95" customHeight="1" spans="1:4">
      <c r="A58" s="64">
        <v>2121002</v>
      </c>
      <c r="B58" s="64" t="s">
        <v>1554</v>
      </c>
      <c r="C58" s="66"/>
      <c r="D58" s="108"/>
    </row>
    <row r="59" s="27" customFormat="1" ht="16.95" customHeight="1" spans="1:4">
      <c r="A59" s="64">
        <v>2121099</v>
      </c>
      <c r="B59" s="64" t="s">
        <v>1568</v>
      </c>
      <c r="C59" s="66"/>
      <c r="D59" s="108"/>
    </row>
    <row r="60" s="27" customFormat="1" ht="16.95" customHeight="1" spans="1:4">
      <c r="A60" s="64">
        <v>21211</v>
      </c>
      <c r="B60" s="65" t="s">
        <v>1569</v>
      </c>
      <c r="C60" s="66"/>
      <c r="D60" s="108"/>
    </row>
    <row r="61" s="27" customFormat="1" ht="16.95" customHeight="1" spans="1:4">
      <c r="A61" s="64">
        <v>21213</v>
      </c>
      <c r="B61" s="65" t="s">
        <v>1570</v>
      </c>
      <c r="C61" s="66">
        <f>SUM(C62:C66)</f>
        <v>249</v>
      </c>
      <c r="D61" s="66">
        <f>SUM(D62:D66)</f>
        <v>600</v>
      </c>
    </row>
    <row r="62" s="27" customFormat="1" ht="16.95" customHeight="1" spans="1:4">
      <c r="A62" s="64">
        <v>2121301</v>
      </c>
      <c r="B62" s="64" t="s">
        <v>1571</v>
      </c>
      <c r="C62" s="66">
        <v>249</v>
      </c>
      <c r="D62" s="108">
        <v>600</v>
      </c>
    </row>
    <row r="63" s="27" customFormat="1" ht="16.95" customHeight="1" spans="1:4">
      <c r="A63" s="64">
        <v>2121302</v>
      </c>
      <c r="B63" s="64" t="s">
        <v>1572</v>
      </c>
      <c r="C63" s="66"/>
      <c r="D63" s="109"/>
    </row>
    <row r="64" s="27" customFormat="1" ht="16.95" customHeight="1" spans="1:4">
      <c r="A64" s="64">
        <v>2121303</v>
      </c>
      <c r="B64" s="64" t="s">
        <v>1573</v>
      </c>
      <c r="C64" s="66"/>
      <c r="D64" s="110"/>
    </row>
    <row r="65" s="27" customFormat="1" ht="16.95" customHeight="1" spans="1:4">
      <c r="A65" s="64">
        <v>2121304</v>
      </c>
      <c r="B65" s="64" t="s">
        <v>1574</v>
      </c>
      <c r="C65" s="66"/>
      <c r="D65" s="110"/>
    </row>
    <row r="66" s="27" customFormat="1" ht="16.95" customHeight="1" spans="1:4">
      <c r="A66" s="64">
        <v>2121399</v>
      </c>
      <c r="B66" s="64" t="s">
        <v>1575</v>
      </c>
      <c r="C66" s="66"/>
      <c r="D66" s="110"/>
    </row>
    <row r="67" s="27" customFormat="1" ht="16.95" customHeight="1" spans="1:4">
      <c r="A67" s="64">
        <v>21214</v>
      </c>
      <c r="B67" s="65" t="s">
        <v>1576</v>
      </c>
      <c r="C67" s="66">
        <f>SUM(C68:C70)</f>
        <v>537</v>
      </c>
      <c r="D67" s="66">
        <f>SUM(D68:D70)</f>
        <v>500</v>
      </c>
    </row>
    <row r="68" s="27" customFormat="1" ht="16.95" customHeight="1" spans="1:4">
      <c r="A68" s="64">
        <v>2121401</v>
      </c>
      <c r="B68" s="64" t="s">
        <v>1577</v>
      </c>
      <c r="C68" s="66"/>
      <c r="D68" s="110"/>
    </row>
    <row r="69" s="27" customFormat="1" ht="16.95" customHeight="1" spans="1:4">
      <c r="A69" s="64">
        <v>2121402</v>
      </c>
      <c r="B69" s="64" t="s">
        <v>1578</v>
      </c>
      <c r="C69" s="66"/>
      <c r="D69" s="110"/>
    </row>
    <row r="70" s="27" customFormat="1" ht="16.95" customHeight="1" spans="1:4">
      <c r="A70" s="64">
        <v>2121499</v>
      </c>
      <c r="B70" s="64" t="s">
        <v>1579</v>
      </c>
      <c r="C70" s="66">
        <v>537</v>
      </c>
      <c r="D70" s="110">
        <v>500</v>
      </c>
    </row>
    <row r="71" s="27" customFormat="1" ht="16.95" customHeight="1" spans="1:4">
      <c r="A71" s="64">
        <v>21215</v>
      </c>
      <c r="B71" s="65" t="s">
        <v>1580</v>
      </c>
      <c r="C71" s="66">
        <f>SUM(C72:C74)</f>
        <v>0</v>
      </c>
      <c r="D71" s="66">
        <f>SUM(D72:D74)</f>
        <v>0</v>
      </c>
    </row>
    <row r="72" s="27" customFormat="1" ht="16.95" customHeight="1" spans="1:4">
      <c r="A72" s="64">
        <v>2121501</v>
      </c>
      <c r="B72" s="64" t="s">
        <v>1553</v>
      </c>
      <c r="C72" s="66"/>
      <c r="D72" s="110"/>
    </row>
    <row r="73" s="27" customFormat="1" ht="16.95" customHeight="1" spans="1:4">
      <c r="A73" s="64">
        <v>2121502</v>
      </c>
      <c r="B73" s="64" t="s">
        <v>1554</v>
      </c>
      <c r="C73" s="66"/>
      <c r="D73" s="110"/>
    </row>
    <row r="74" s="27" customFormat="1" ht="16.95" customHeight="1" spans="1:4">
      <c r="A74" s="64">
        <v>2121599</v>
      </c>
      <c r="B74" s="64" t="s">
        <v>1581</v>
      </c>
      <c r="C74" s="66"/>
      <c r="D74" s="110"/>
    </row>
    <row r="75" s="27" customFormat="1" ht="16.95" customHeight="1" spans="1:4">
      <c r="A75" s="64">
        <v>21216</v>
      </c>
      <c r="B75" s="65" t="s">
        <v>1582</v>
      </c>
      <c r="C75" s="66">
        <f>SUM(C76:C78)</f>
        <v>0</v>
      </c>
      <c r="D75" s="66">
        <f>SUM(D76:D78)</f>
        <v>0</v>
      </c>
    </row>
    <row r="76" s="27" customFormat="1" ht="16.95" customHeight="1" spans="1:4">
      <c r="A76" s="64">
        <v>2121601</v>
      </c>
      <c r="B76" s="64" t="s">
        <v>1553</v>
      </c>
      <c r="C76" s="66"/>
      <c r="D76" s="110"/>
    </row>
    <row r="77" s="27" customFormat="1" ht="16.95" customHeight="1" spans="1:4">
      <c r="A77" s="64">
        <v>2121602</v>
      </c>
      <c r="B77" s="64" t="s">
        <v>1554</v>
      </c>
      <c r="C77" s="66"/>
      <c r="D77" s="110"/>
    </row>
    <row r="78" s="27" customFormat="1" ht="16.95" customHeight="1" spans="1:4">
      <c r="A78" s="64">
        <v>2121699</v>
      </c>
      <c r="B78" s="64" t="s">
        <v>1583</v>
      </c>
      <c r="C78" s="66"/>
      <c r="D78" s="110"/>
    </row>
    <row r="79" s="27" customFormat="1" ht="16.95" customHeight="1" spans="1:4">
      <c r="A79" s="64">
        <v>21217</v>
      </c>
      <c r="B79" s="65" t="s">
        <v>1584</v>
      </c>
      <c r="C79" s="66">
        <f>SUM(C80:C84)</f>
        <v>0</v>
      </c>
      <c r="D79" s="66">
        <f>SUM(D80:D84)</f>
        <v>0</v>
      </c>
    </row>
    <row r="80" s="27" customFormat="1" ht="16.95" customHeight="1" spans="1:4">
      <c r="A80" s="64">
        <v>2121701</v>
      </c>
      <c r="B80" s="64" t="s">
        <v>1571</v>
      </c>
      <c r="C80" s="66"/>
      <c r="D80" s="110"/>
    </row>
    <row r="81" s="27" customFormat="1" ht="16.95" customHeight="1" spans="1:4">
      <c r="A81" s="64">
        <v>2121702</v>
      </c>
      <c r="B81" s="64" t="s">
        <v>1572</v>
      </c>
      <c r="C81" s="66"/>
      <c r="D81" s="110"/>
    </row>
    <row r="82" s="27" customFormat="1" ht="16.95" customHeight="1" spans="1:4">
      <c r="A82" s="64">
        <v>2121703</v>
      </c>
      <c r="B82" s="64" t="s">
        <v>1573</v>
      </c>
      <c r="C82" s="66"/>
      <c r="D82" s="110"/>
    </row>
    <row r="83" s="27" customFormat="1" ht="16.95" customHeight="1" spans="1:4">
      <c r="A83" s="64">
        <v>2121704</v>
      </c>
      <c r="B83" s="64" t="s">
        <v>1574</v>
      </c>
      <c r="C83" s="66"/>
      <c r="D83" s="110"/>
    </row>
    <row r="84" s="27" customFormat="1" ht="16.95" customHeight="1" spans="1:4">
      <c r="A84" s="64">
        <v>2121799</v>
      </c>
      <c r="B84" s="64" t="s">
        <v>1585</v>
      </c>
      <c r="C84" s="66"/>
      <c r="D84" s="110"/>
    </row>
    <row r="85" s="27" customFormat="1" ht="16.95" customHeight="1" spans="1:4">
      <c r="A85" s="64">
        <v>21218</v>
      </c>
      <c r="B85" s="65" t="s">
        <v>1586</v>
      </c>
      <c r="C85" s="66">
        <f>SUM(C86:C87)</f>
        <v>0</v>
      </c>
      <c r="D85" s="66">
        <f>SUM(D86:D87)</f>
        <v>0</v>
      </c>
    </row>
    <row r="86" s="27" customFormat="1" ht="16.95" customHeight="1" spans="1:4">
      <c r="A86" s="64">
        <v>2121801</v>
      </c>
      <c r="B86" s="64" t="s">
        <v>1577</v>
      </c>
      <c r="C86" s="66"/>
      <c r="D86" s="110"/>
    </row>
    <row r="87" s="27" customFormat="1" ht="16.95" customHeight="1" spans="1:4">
      <c r="A87" s="64">
        <v>2121899</v>
      </c>
      <c r="B87" s="64" t="s">
        <v>1587</v>
      </c>
      <c r="C87" s="66"/>
      <c r="D87" s="110"/>
    </row>
    <row r="88" s="27" customFormat="1" ht="16.95" customHeight="1" spans="1:4">
      <c r="A88" s="64">
        <v>21219</v>
      </c>
      <c r="B88" s="65" t="s">
        <v>1588</v>
      </c>
      <c r="C88" s="66">
        <f>SUM(C89:C96)</f>
        <v>0</v>
      </c>
      <c r="D88" s="66">
        <f>SUM(D89:D96)</f>
        <v>0</v>
      </c>
    </row>
    <row r="89" s="27" customFormat="1" ht="16.95" customHeight="1" spans="1:4">
      <c r="A89" s="64">
        <v>2121901</v>
      </c>
      <c r="B89" s="64" t="s">
        <v>1553</v>
      </c>
      <c r="C89" s="66"/>
      <c r="D89" s="110"/>
    </row>
    <row r="90" s="27" customFormat="1" ht="16.95" customHeight="1" spans="1:4">
      <c r="A90" s="64">
        <v>2121902</v>
      </c>
      <c r="B90" s="64" t="s">
        <v>1554</v>
      </c>
      <c r="C90" s="66"/>
      <c r="D90" s="110"/>
    </row>
    <row r="91" s="27" customFormat="1" ht="16.95" customHeight="1" spans="1:4">
      <c r="A91" s="64">
        <v>2121903</v>
      </c>
      <c r="B91" s="64" t="s">
        <v>1555</v>
      </c>
      <c r="C91" s="66"/>
      <c r="D91" s="110"/>
    </row>
    <row r="92" s="27" customFormat="1" ht="16.95" customHeight="1" spans="1:4">
      <c r="A92" s="64">
        <v>2121904</v>
      </c>
      <c r="B92" s="64" t="s">
        <v>1556</v>
      </c>
      <c r="C92" s="66"/>
      <c r="D92" s="110"/>
    </row>
    <row r="93" s="27" customFormat="1" ht="16.95" customHeight="1" spans="1:4">
      <c r="A93" s="64">
        <v>2121905</v>
      </c>
      <c r="B93" s="64" t="s">
        <v>1559</v>
      </c>
      <c r="C93" s="66"/>
      <c r="D93" s="110"/>
    </row>
    <row r="94" s="27" customFormat="1" ht="16.95" customHeight="1" spans="1:4">
      <c r="A94" s="64">
        <v>2121906</v>
      </c>
      <c r="B94" s="64" t="s">
        <v>1561</v>
      </c>
      <c r="C94" s="66"/>
      <c r="D94" s="110"/>
    </row>
    <row r="95" s="27" customFormat="1" ht="16.95" customHeight="1" spans="1:4">
      <c r="A95" s="64">
        <v>2121907</v>
      </c>
      <c r="B95" s="64" t="s">
        <v>1562</v>
      </c>
      <c r="C95" s="66"/>
      <c r="D95" s="110"/>
    </row>
    <row r="96" s="27" customFormat="1" ht="16.95" customHeight="1" spans="1:4">
      <c r="A96" s="64">
        <v>2121999</v>
      </c>
      <c r="B96" s="64" t="s">
        <v>1589</v>
      </c>
      <c r="C96" s="66"/>
      <c r="D96" s="110"/>
    </row>
    <row r="97" s="27" customFormat="1" ht="16.95" customHeight="1" spans="1:4">
      <c r="A97" s="64">
        <v>213</v>
      </c>
      <c r="B97" s="65" t="s">
        <v>962</v>
      </c>
      <c r="C97" s="66">
        <f>C98+C103+C108+C113+C116+C121+C125+C129</f>
        <v>1876</v>
      </c>
      <c r="D97" s="66">
        <f>D98+D103+D108+D113+D116+D121+D125+D129</f>
        <v>0</v>
      </c>
    </row>
    <row r="98" s="27" customFormat="1" ht="16.95" customHeight="1" spans="1:4">
      <c r="A98" s="64">
        <v>21366</v>
      </c>
      <c r="B98" s="65" t="s">
        <v>1590</v>
      </c>
      <c r="C98" s="66">
        <f>SUM(C99:C102)</f>
        <v>18</v>
      </c>
      <c r="D98" s="66">
        <f>SUM(D99:D102)</f>
        <v>0</v>
      </c>
    </row>
    <row r="99" s="27" customFormat="1" ht="16.95" customHeight="1" spans="1:4">
      <c r="A99" s="64">
        <v>2136601</v>
      </c>
      <c r="B99" s="64" t="s">
        <v>1591</v>
      </c>
      <c r="C99" s="66">
        <v>18</v>
      </c>
      <c r="D99" s="110"/>
    </row>
    <row r="100" s="27" customFormat="1" ht="16.95" customHeight="1" spans="1:4">
      <c r="A100" s="64">
        <v>2136602</v>
      </c>
      <c r="B100" s="64" t="s">
        <v>1592</v>
      </c>
      <c r="C100" s="66"/>
      <c r="D100" s="110"/>
    </row>
    <row r="101" s="27" customFormat="1" ht="16.95" customHeight="1" spans="1:4">
      <c r="A101" s="64">
        <v>2136603</v>
      </c>
      <c r="B101" s="64" t="s">
        <v>1593</v>
      </c>
      <c r="C101" s="66"/>
      <c r="D101" s="110"/>
    </row>
    <row r="102" s="27" customFormat="1" ht="16.95" customHeight="1" spans="1:4">
      <c r="A102" s="64">
        <v>2136699</v>
      </c>
      <c r="B102" s="64" t="s">
        <v>1594</v>
      </c>
      <c r="C102" s="66"/>
      <c r="D102" s="110"/>
    </row>
    <row r="103" s="27" customFormat="1" ht="16.95" customHeight="1" spans="1:4">
      <c r="A103" s="64">
        <v>21367</v>
      </c>
      <c r="B103" s="65" t="s">
        <v>1595</v>
      </c>
      <c r="C103" s="66">
        <f>SUM(C104:C107)</f>
        <v>0</v>
      </c>
      <c r="D103" s="66">
        <f>SUM(D104:D107)</f>
        <v>0</v>
      </c>
    </row>
    <row r="104" s="27" customFormat="1" ht="16.95" customHeight="1" spans="1:4">
      <c r="A104" s="64">
        <v>2136701</v>
      </c>
      <c r="B104" s="64" t="s">
        <v>1591</v>
      </c>
      <c r="C104" s="66"/>
      <c r="D104" s="110"/>
    </row>
    <row r="105" s="27" customFormat="1" ht="16.95" customHeight="1" spans="1:4">
      <c r="A105" s="64">
        <v>2136702</v>
      </c>
      <c r="B105" s="64" t="s">
        <v>1592</v>
      </c>
      <c r="C105" s="66"/>
      <c r="D105" s="110"/>
    </row>
    <row r="106" s="27" customFormat="1" ht="16.95" customHeight="1" spans="1:4">
      <c r="A106" s="64">
        <v>2136703</v>
      </c>
      <c r="B106" s="64" t="s">
        <v>1596</v>
      </c>
      <c r="C106" s="66"/>
      <c r="D106" s="110"/>
    </row>
    <row r="107" s="27" customFormat="1" ht="16.95" customHeight="1" spans="1:4">
      <c r="A107" s="64">
        <v>2136799</v>
      </c>
      <c r="B107" s="64" t="s">
        <v>1597</v>
      </c>
      <c r="C107" s="66"/>
      <c r="D107" s="110"/>
    </row>
    <row r="108" s="27" customFormat="1" ht="16.95" customHeight="1" spans="1:4">
      <c r="A108" s="64">
        <v>21369</v>
      </c>
      <c r="B108" s="65" t="s">
        <v>1598</v>
      </c>
      <c r="C108" s="66">
        <f>SUM(C109:C112)</f>
        <v>0</v>
      </c>
      <c r="D108" s="66">
        <f>SUM(D109:D112)</f>
        <v>0</v>
      </c>
    </row>
    <row r="109" s="27" customFormat="1" ht="16.95" customHeight="1" spans="1:4">
      <c r="A109" s="64">
        <v>2136901</v>
      </c>
      <c r="B109" s="64" t="s">
        <v>1025</v>
      </c>
      <c r="C109" s="66"/>
      <c r="D109" s="110"/>
    </row>
    <row r="110" s="27" customFormat="1" ht="16.95" customHeight="1" spans="1:4">
      <c r="A110" s="64">
        <v>2136902</v>
      </c>
      <c r="B110" s="64" t="s">
        <v>1599</v>
      </c>
      <c r="C110" s="66"/>
      <c r="D110" s="110"/>
    </row>
    <row r="111" s="27" customFormat="1" ht="16.95" customHeight="1" spans="1:4">
      <c r="A111" s="64">
        <v>2136903</v>
      </c>
      <c r="B111" s="64" t="s">
        <v>1600</v>
      </c>
      <c r="C111" s="66"/>
      <c r="D111" s="110"/>
    </row>
    <row r="112" s="27" customFormat="1" ht="16.95" customHeight="1" spans="1:4">
      <c r="A112" s="64">
        <v>2136999</v>
      </c>
      <c r="B112" s="64" t="s">
        <v>1601</v>
      </c>
      <c r="C112" s="66"/>
      <c r="D112" s="110"/>
    </row>
    <row r="113" s="27" customFormat="1" ht="16.95" customHeight="1" spans="1:4">
      <c r="A113" s="64">
        <v>21370</v>
      </c>
      <c r="B113" s="65" t="s">
        <v>1602</v>
      </c>
      <c r="C113" s="66">
        <f>SUM(C114:C115)</f>
        <v>0</v>
      </c>
      <c r="D113" s="66">
        <f>SUM(D114:D115)</f>
        <v>0</v>
      </c>
    </row>
    <row r="114" s="27" customFormat="1" ht="16.95" customHeight="1" spans="1:4">
      <c r="A114" s="64">
        <v>2137001</v>
      </c>
      <c r="B114" s="64" t="s">
        <v>1591</v>
      </c>
      <c r="C114" s="66"/>
      <c r="D114" s="110"/>
    </row>
    <row r="115" s="27" customFormat="1" ht="16.95" customHeight="1" spans="1:4">
      <c r="A115" s="64">
        <v>2137099</v>
      </c>
      <c r="B115" s="64" t="s">
        <v>1603</v>
      </c>
      <c r="C115" s="66"/>
      <c r="D115" s="110"/>
    </row>
    <row r="116" s="27" customFormat="1" ht="16.95" customHeight="1" spans="1:4">
      <c r="A116" s="64">
        <v>21371</v>
      </c>
      <c r="B116" s="65" t="s">
        <v>1604</v>
      </c>
      <c r="C116" s="66">
        <f>SUM(C117:C120)</f>
        <v>0</v>
      </c>
      <c r="D116" s="66">
        <f>SUM(D117:D120)</f>
        <v>0</v>
      </c>
    </row>
    <row r="117" s="27" customFormat="1" ht="16.95" customHeight="1" spans="1:4">
      <c r="A117" s="64">
        <v>2137101</v>
      </c>
      <c r="B117" s="64" t="s">
        <v>1025</v>
      </c>
      <c r="C117" s="66"/>
      <c r="D117" s="110"/>
    </row>
    <row r="118" s="27" customFormat="1" ht="16.95" customHeight="1" spans="1:4">
      <c r="A118" s="64">
        <v>2137102</v>
      </c>
      <c r="B118" s="64" t="s">
        <v>1605</v>
      </c>
      <c r="C118" s="66"/>
      <c r="D118" s="110"/>
    </row>
    <row r="119" s="27" customFormat="1" ht="16.95" customHeight="1" spans="1:4">
      <c r="A119" s="64">
        <v>2137103</v>
      </c>
      <c r="B119" s="64" t="s">
        <v>1600</v>
      </c>
      <c r="C119" s="66"/>
      <c r="D119" s="110"/>
    </row>
    <row r="120" s="27" customFormat="1" ht="16.95" customHeight="1" spans="1:4">
      <c r="A120" s="64">
        <v>2137199</v>
      </c>
      <c r="B120" s="64" t="s">
        <v>1606</v>
      </c>
      <c r="C120" s="66"/>
      <c r="D120" s="110"/>
    </row>
    <row r="121" s="27" customFormat="1" ht="16.95" customHeight="1" spans="1:4">
      <c r="A121" s="64">
        <v>21372</v>
      </c>
      <c r="B121" s="65" t="s">
        <v>1607</v>
      </c>
      <c r="C121" s="66">
        <f>SUM(C122:C124)</f>
        <v>1848</v>
      </c>
      <c r="D121" s="66">
        <f>SUM(D122:D124)</f>
        <v>0</v>
      </c>
    </row>
    <row r="122" s="27" customFormat="1" ht="16.95" customHeight="1" spans="1:4">
      <c r="A122" s="64">
        <v>2137201</v>
      </c>
      <c r="B122" s="64" t="s">
        <v>1608</v>
      </c>
      <c r="C122" s="66">
        <v>729</v>
      </c>
      <c r="D122" s="110"/>
    </row>
    <row r="123" s="27" customFormat="1" ht="16.95" customHeight="1" spans="1:4">
      <c r="A123" s="64">
        <v>2137202</v>
      </c>
      <c r="B123" s="64" t="s">
        <v>1591</v>
      </c>
      <c r="C123" s="66">
        <v>1119</v>
      </c>
      <c r="D123" s="110"/>
    </row>
    <row r="124" s="27" customFormat="1" ht="16.95" customHeight="1" spans="1:4">
      <c r="A124" s="64">
        <v>2137299</v>
      </c>
      <c r="B124" s="64" t="s">
        <v>1609</v>
      </c>
      <c r="C124" s="66"/>
      <c r="D124" s="110"/>
    </row>
    <row r="125" s="27" customFormat="1" ht="16.95" customHeight="1" spans="1:4">
      <c r="A125" s="64">
        <v>21373</v>
      </c>
      <c r="B125" s="65" t="s">
        <v>1610</v>
      </c>
      <c r="C125" s="66">
        <f>SUM(C126:C128)</f>
        <v>10</v>
      </c>
      <c r="D125" s="66">
        <f>SUM(D126:D128)</f>
        <v>0</v>
      </c>
    </row>
    <row r="126" s="27" customFormat="1" ht="16.95" customHeight="1" spans="1:4">
      <c r="A126" s="64">
        <v>2137301</v>
      </c>
      <c r="B126" s="64" t="s">
        <v>1608</v>
      </c>
      <c r="C126" s="66"/>
      <c r="D126" s="110"/>
    </row>
    <row r="127" s="27" customFormat="1" ht="16.95" customHeight="1" spans="1:4">
      <c r="A127" s="64">
        <v>2137302</v>
      </c>
      <c r="B127" s="64" t="s">
        <v>1591</v>
      </c>
      <c r="C127" s="66">
        <v>10</v>
      </c>
      <c r="D127" s="110"/>
    </row>
    <row r="128" s="27" customFormat="1" ht="16.95" customHeight="1" spans="1:4">
      <c r="A128" s="64">
        <v>2137399</v>
      </c>
      <c r="B128" s="64" t="s">
        <v>1611</v>
      </c>
      <c r="C128" s="66"/>
      <c r="D128" s="110"/>
    </row>
    <row r="129" s="27" customFormat="1" ht="16.95" customHeight="1" spans="1:4">
      <c r="A129" s="64">
        <v>21374</v>
      </c>
      <c r="B129" s="65" t="s">
        <v>1612</v>
      </c>
      <c r="C129" s="66">
        <f>SUM(C130:C131)</f>
        <v>0</v>
      </c>
      <c r="D129" s="66">
        <f>SUM(D130:D131)</f>
        <v>0</v>
      </c>
    </row>
    <row r="130" s="27" customFormat="1" ht="16.95" customHeight="1" spans="1:4">
      <c r="A130" s="64">
        <v>2137401</v>
      </c>
      <c r="B130" s="64" t="s">
        <v>1591</v>
      </c>
      <c r="C130" s="66"/>
      <c r="D130" s="110"/>
    </row>
    <row r="131" s="27" customFormat="1" ht="16.95" customHeight="1" spans="1:4">
      <c r="A131" s="64">
        <v>2137499</v>
      </c>
      <c r="B131" s="64" t="s">
        <v>1613</v>
      </c>
      <c r="C131" s="66"/>
      <c r="D131" s="110"/>
    </row>
    <row r="132" s="27" customFormat="1" ht="16.95" customHeight="1" spans="1:4">
      <c r="A132" s="64">
        <v>214</v>
      </c>
      <c r="B132" s="65" t="s">
        <v>1054</v>
      </c>
      <c r="C132" s="66">
        <f>C133+C138+C143+C152+C159+C169+C172+C175</f>
        <v>0</v>
      </c>
      <c r="D132" s="66">
        <f>D133+D138+D143+D152+D159+D169+D172+D175</f>
        <v>0</v>
      </c>
    </row>
    <row r="133" s="27" customFormat="1" ht="16.95" customHeight="1" spans="1:4">
      <c r="A133" s="64">
        <v>21460</v>
      </c>
      <c r="B133" s="65" t="s">
        <v>1614</v>
      </c>
      <c r="C133" s="66">
        <f>SUM(C134:C137)</f>
        <v>0</v>
      </c>
      <c r="D133" s="66">
        <f>SUM(D134:D137)</f>
        <v>0</v>
      </c>
    </row>
    <row r="134" s="27" customFormat="1" ht="16.95" customHeight="1" spans="1:4">
      <c r="A134" s="64">
        <v>2146001</v>
      </c>
      <c r="B134" s="64" t="s">
        <v>1056</v>
      </c>
      <c r="C134" s="66"/>
      <c r="D134" s="110"/>
    </row>
    <row r="135" s="27" customFormat="1" ht="16.95" customHeight="1" spans="1:4">
      <c r="A135" s="64">
        <v>2146002</v>
      </c>
      <c r="B135" s="64" t="s">
        <v>1057</v>
      </c>
      <c r="C135" s="66"/>
      <c r="D135" s="110"/>
    </row>
    <row r="136" s="27" customFormat="1" ht="16.95" customHeight="1" spans="1:4">
      <c r="A136" s="64">
        <v>2146003</v>
      </c>
      <c r="B136" s="64" t="s">
        <v>1615</v>
      </c>
      <c r="C136" s="66"/>
      <c r="D136" s="110"/>
    </row>
    <row r="137" s="27" customFormat="1" ht="16.95" customHeight="1" spans="1:4">
      <c r="A137" s="64">
        <v>2146099</v>
      </c>
      <c r="B137" s="64" t="s">
        <v>1616</v>
      </c>
      <c r="C137" s="66"/>
      <c r="D137" s="110"/>
    </row>
    <row r="138" s="27" customFormat="1" ht="16.95" customHeight="1" spans="1:4">
      <c r="A138" s="64">
        <v>21462</v>
      </c>
      <c r="B138" s="65" t="s">
        <v>1617</v>
      </c>
      <c r="C138" s="66">
        <f>SUM(C139:C142)</f>
        <v>0</v>
      </c>
      <c r="D138" s="66">
        <f>SUM(D139:D142)</f>
        <v>0</v>
      </c>
    </row>
    <row r="139" s="27" customFormat="1" ht="16.95" customHeight="1" spans="1:4">
      <c r="A139" s="64">
        <v>2146201</v>
      </c>
      <c r="B139" s="64" t="s">
        <v>1615</v>
      </c>
      <c r="C139" s="66"/>
      <c r="D139" s="110"/>
    </row>
    <row r="140" s="27" customFormat="1" ht="16.95" customHeight="1" spans="1:4">
      <c r="A140" s="64">
        <v>2146202</v>
      </c>
      <c r="B140" s="64" t="s">
        <v>1618</v>
      </c>
      <c r="C140" s="66"/>
      <c r="D140" s="110"/>
    </row>
    <row r="141" s="27" customFormat="1" ht="16.95" customHeight="1" spans="1:4">
      <c r="A141" s="64">
        <v>2146203</v>
      </c>
      <c r="B141" s="64" t="s">
        <v>1619</v>
      </c>
      <c r="C141" s="66"/>
      <c r="D141" s="110"/>
    </row>
    <row r="142" s="27" customFormat="1" ht="16.95" customHeight="1" spans="1:4">
      <c r="A142" s="64">
        <v>2146299</v>
      </c>
      <c r="B142" s="64" t="s">
        <v>1620</v>
      </c>
      <c r="C142" s="66"/>
      <c r="D142" s="110"/>
    </row>
    <row r="143" s="27" customFormat="1" ht="16.95" customHeight="1" spans="1:4">
      <c r="A143" s="64">
        <v>21464</v>
      </c>
      <c r="B143" s="65" t="s">
        <v>1621</v>
      </c>
      <c r="C143" s="66">
        <f>SUM(C144:C151)</f>
        <v>0</v>
      </c>
      <c r="D143" s="66">
        <f>SUM(D144:D151)</f>
        <v>0</v>
      </c>
    </row>
    <row r="144" s="27" customFormat="1" ht="16.95" customHeight="1" spans="1:4">
      <c r="A144" s="64">
        <v>2146401</v>
      </c>
      <c r="B144" s="64" t="s">
        <v>1622</v>
      </c>
      <c r="C144" s="66"/>
      <c r="D144" s="110"/>
    </row>
    <row r="145" s="27" customFormat="1" ht="16.95" customHeight="1" spans="1:4">
      <c r="A145" s="64">
        <v>2146402</v>
      </c>
      <c r="B145" s="64" t="s">
        <v>1623</v>
      </c>
      <c r="C145" s="66"/>
      <c r="D145" s="110"/>
    </row>
    <row r="146" s="27" customFormat="1" ht="16.95" customHeight="1" spans="1:4">
      <c r="A146" s="64">
        <v>2146403</v>
      </c>
      <c r="B146" s="64" t="s">
        <v>1624</v>
      </c>
      <c r="C146" s="66"/>
      <c r="D146" s="110"/>
    </row>
    <row r="147" s="27" customFormat="1" ht="16.95" customHeight="1" spans="1:4">
      <c r="A147" s="64">
        <v>2146404</v>
      </c>
      <c r="B147" s="64" t="s">
        <v>1625</v>
      </c>
      <c r="C147" s="66"/>
      <c r="D147" s="110"/>
    </row>
    <row r="148" s="27" customFormat="1" ht="16.95" customHeight="1" spans="1:4">
      <c r="A148" s="64">
        <v>2146405</v>
      </c>
      <c r="B148" s="64" t="s">
        <v>1626</v>
      </c>
      <c r="C148" s="66"/>
      <c r="D148" s="110"/>
    </row>
    <row r="149" s="27" customFormat="1" ht="16.95" customHeight="1" spans="1:4">
      <c r="A149" s="64">
        <v>2146406</v>
      </c>
      <c r="B149" s="64" t="s">
        <v>1627</v>
      </c>
      <c r="C149" s="66"/>
      <c r="D149" s="110"/>
    </row>
    <row r="150" s="27" customFormat="1" ht="16.95" customHeight="1" spans="1:4">
      <c r="A150" s="64">
        <v>2146407</v>
      </c>
      <c r="B150" s="64" t="s">
        <v>1628</v>
      </c>
      <c r="C150" s="66"/>
      <c r="D150" s="110"/>
    </row>
    <row r="151" s="27" customFormat="1" ht="16.95" customHeight="1" spans="1:4">
      <c r="A151" s="64">
        <v>2146499</v>
      </c>
      <c r="B151" s="64" t="s">
        <v>1629</v>
      </c>
      <c r="C151" s="66"/>
      <c r="D151" s="110"/>
    </row>
    <row r="152" s="27" customFormat="1" ht="16.95" customHeight="1" spans="1:4">
      <c r="A152" s="64">
        <v>21468</v>
      </c>
      <c r="B152" s="65" t="s">
        <v>1630</v>
      </c>
      <c r="C152" s="66">
        <f>SUM(C153:C158)</f>
        <v>0</v>
      </c>
      <c r="D152" s="66">
        <f>SUM(D153:D158)</f>
        <v>0</v>
      </c>
    </row>
    <row r="153" s="27" customFormat="1" ht="16.95" customHeight="1" spans="1:4">
      <c r="A153" s="64">
        <v>2146801</v>
      </c>
      <c r="B153" s="64" t="s">
        <v>1631</v>
      </c>
      <c r="C153" s="66"/>
      <c r="D153" s="110"/>
    </row>
    <row r="154" s="27" customFormat="1" ht="16.95" customHeight="1" spans="1:4">
      <c r="A154" s="64">
        <v>2146802</v>
      </c>
      <c r="B154" s="64" t="s">
        <v>1632</v>
      </c>
      <c r="C154" s="66"/>
      <c r="D154" s="110"/>
    </row>
    <row r="155" s="27" customFormat="1" ht="16.95" customHeight="1" spans="1:4">
      <c r="A155" s="64">
        <v>2146803</v>
      </c>
      <c r="B155" s="64" t="s">
        <v>1633</v>
      </c>
      <c r="C155" s="66"/>
      <c r="D155" s="110"/>
    </row>
    <row r="156" s="27" customFormat="1" ht="16.95" customHeight="1" spans="1:4">
      <c r="A156" s="64">
        <v>2146804</v>
      </c>
      <c r="B156" s="64" t="s">
        <v>1634</v>
      </c>
      <c r="C156" s="66"/>
      <c r="D156" s="110"/>
    </row>
    <row r="157" s="27" customFormat="1" ht="16.95" customHeight="1" spans="1:4">
      <c r="A157" s="64">
        <v>2146805</v>
      </c>
      <c r="B157" s="64" t="s">
        <v>1635</v>
      </c>
      <c r="C157" s="66"/>
      <c r="D157" s="110"/>
    </row>
    <row r="158" s="27" customFormat="1" ht="16.95" customHeight="1" spans="1:4">
      <c r="A158" s="64">
        <v>2146899</v>
      </c>
      <c r="B158" s="64" t="s">
        <v>1636</v>
      </c>
      <c r="C158" s="66"/>
      <c r="D158" s="110"/>
    </row>
    <row r="159" s="27" customFormat="1" ht="16.95" customHeight="1" spans="1:4">
      <c r="A159" s="64">
        <v>21469</v>
      </c>
      <c r="B159" s="65" t="s">
        <v>1637</v>
      </c>
      <c r="C159" s="66">
        <f>SUM(C160:C168)</f>
        <v>0</v>
      </c>
      <c r="D159" s="66">
        <f>SUM(D160:D168)</f>
        <v>0</v>
      </c>
    </row>
    <row r="160" s="27" customFormat="1" ht="16.95" customHeight="1" spans="1:4">
      <c r="A160" s="64">
        <v>2146901</v>
      </c>
      <c r="B160" s="64" t="s">
        <v>1638</v>
      </c>
      <c r="C160" s="66"/>
      <c r="D160" s="110"/>
    </row>
    <row r="161" s="27" customFormat="1" ht="16.95" customHeight="1" spans="1:4">
      <c r="A161" s="64">
        <v>2146902</v>
      </c>
      <c r="B161" s="64" t="s">
        <v>1082</v>
      </c>
      <c r="C161" s="66"/>
      <c r="D161" s="110"/>
    </row>
    <row r="162" s="27" customFormat="1" ht="16.95" customHeight="1" spans="1:4">
      <c r="A162" s="64">
        <v>2146903</v>
      </c>
      <c r="B162" s="64" t="s">
        <v>1639</v>
      </c>
      <c r="C162" s="66"/>
      <c r="D162" s="110"/>
    </row>
    <row r="163" s="27" customFormat="1" ht="16.95" customHeight="1" spans="1:4">
      <c r="A163" s="64">
        <v>2146904</v>
      </c>
      <c r="B163" s="64" t="s">
        <v>1640</v>
      </c>
      <c r="C163" s="66"/>
      <c r="D163" s="110"/>
    </row>
    <row r="164" s="27" customFormat="1" ht="16.95" customHeight="1" spans="1:4">
      <c r="A164" s="64">
        <v>2146906</v>
      </c>
      <c r="B164" s="64" t="s">
        <v>1641</v>
      </c>
      <c r="C164" s="66"/>
      <c r="D164" s="110"/>
    </row>
    <row r="165" s="27" customFormat="1" ht="16.95" customHeight="1" spans="1:4">
      <c r="A165" s="64">
        <v>2146907</v>
      </c>
      <c r="B165" s="64" t="s">
        <v>1642</v>
      </c>
      <c r="C165" s="66"/>
      <c r="D165" s="110"/>
    </row>
    <row r="166" s="27" customFormat="1" ht="16.95" customHeight="1" spans="1:4">
      <c r="A166" s="64">
        <v>2146908</v>
      </c>
      <c r="B166" s="64" t="s">
        <v>1643</v>
      </c>
      <c r="C166" s="66"/>
      <c r="D166" s="110"/>
    </row>
    <row r="167" s="27" customFormat="1" ht="16.95" customHeight="1" spans="1:4">
      <c r="A167" s="64">
        <v>2146909</v>
      </c>
      <c r="B167" s="64" t="s">
        <v>1644</v>
      </c>
      <c r="C167" s="66"/>
      <c r="D167" s="110"/>
    </row>
    <row r="168" s="27" customFormat="1" ht="16.95" customHeight="1" spans="1:4">
      <c r="A168" s="64">
        <v>2146999</v>
      </c>
      <c r="B168" s="64" t="s">
        <v>1645</v>
      </c>
      <c r="C168" s="66"/>
      <c r="D168" s="110"/>
    </row>
    <row r="169" s="27" customFormat="1" ht="16.95" customHeight="1" spans="1:4">
      <c r="A169" s="64">
        <v>21470</v>
      </c>
      <c r="B169" s="65" t="s">
        <v>1646</v>
      </c>
      <c r="C169" s="66">
        <f>SUM(C170:C171)</f>
        <v>0</v>
      </c>
      <c r="D169" s="66">
        <f>SUM(D170:D171)</f>
        <v>0</v>
      </c>
    </row>
    <row r="170" s="27" customFormat="1" ht="16.95" customHeight="1" spans="1:4">
      <c r="A170" s="64">
        <v>2147001</v>
      </c>
      <c r="B170" s="64" t="s">
        <v>1056</v>
      </c>
      <c r="C170" s="66"/>
      <c r="D170" s="110"/>
    </row>
    <row r="171" s="27" customFormat="1" ht="16.95" customHeight="1" spans="1:4">
      <c r="A171" s="64">
        <v>2147099</v>
      </c>
      <c r="B171" s="64" t="s">
        <v>1647</v>
      </c>
      <c r="C171" s="66"/>
      <c r="D171" s="110"/>
    </row>
    <row r="172" s="27" customFormat="1" ht="16.95" customHeight="1" spans="1:4">
      <c r="A172" s="64">
        <v>21471</v>
      </c>
      <c r="B172" s="65" t="s">
        <v>1648</v>
      </c>
      <c r="C172" s="66">
        <f>SUM(C173:C174)</f>
        <v>0</v>
      </c>
      <c r="D172" s="66">
        <f>SUM(D173:D174)</f>
        <v>0</v>
      </c>
    </row>
    <row r="173" s="27" customFormat="1" ht="16.95" customHeight="1" spans="1:4">
      <c r="A173" s="64">
        <v>2147101</v>
      </c>
      <c r="B173" s="64" t="s">
        <v>1056</v>
      </c>
      <c r="C173" s="66"/>
      <c r="D173" s="110"/>
    </row>
    <row r="174" s="27" customFormat="1" ht="16.95" customHeight="1" spans="1:4">
      <c r="A174" s="64">
        <v>2147199</v>
      </c>
      <c r="B174" s="64" t="s">
        <v>1649</v>
      </c>
      <c r="C174" s="66"/>
      <c r="D174" s="110"/>
    </row>
    <row r="175" s="27" customFormat="1" ht="16.95" customHeight="1" spans="1:4">
      <c r="A175" s="64">
        <v>21472</v>
      </c>
      <c r="B175" s="65" t="s">
        <v>1650</v>
      </c>
      <c r="C175" s="66"/>
      <c r="D175" s="110"/>
    </row>
    <row r="176" s="27" customFormat="1" ht="16.95" customHeight="1" spans="1:4">
      <c r="A176" s="64">
        <v>215</v>
      </c>
      <c r="B176" s="65" t="s">
        <v>1093</v>
      </c>
      <c r="C176" s="66">
        <f>C177</f>
        <v>0</v>
      </c>
      <c r="D176" s="66">
        <f>D177</f>
        <v>0</v>
      </c>
    </row>
    <row r="177" s="27" customFormat="1" ht="16.95" customHeight="1" spans="1:4">
      <c r="A177" s="64">
        <v>21562</v>
      </c>
      <c r="B177" s="65" t="s">
        <v>1651</v>
      </c>
      <c r="C177" s="66">
        <f>SUM(C178:C180)</f>
        <v>0</v>
      </c>
      <c r="D177" s="66">
        <f>SUM(D178:D180)</f>
        <v>0</v>
      </c>
    </row>
    <row r="178" s="27" customFormat="1" ht="16.95" customHeight="1" spans="1:4">
      <c r="A178" s="64">
        <v>2156201</v>
      </c>
      <c r="B178" s="64" t="s">
        <v>1652</v>
      </c>
      <c r="C178" s="66"/>
      <c r="D178" s="110"/>
    </row>
    <row r="179" s="27" customFormat="1" ht="16.95" customHeight="1" spans="1:4">
      <c r="A179" s="64">
        <v>2156202</v>
      </c>
      <c r="B179" s="64" t="s">
        <v>1653</v>
      </c>
      <c r="C179" s="66"/>
      <c r="D179" s="110"/>
    </row>
    <row r="180" s="27" customFormat="1" ht="16.95" customHeight="1" spans="1:4">
      <c r="A180" s="64">
        <v>2156299</v>
      </c>
      <c r="B180" s="64" t="s">
        <v>1654</v>
      </c>
      <c r="C180" s="66"/>
      <c r="D180" s="110"/>
    </row>
    <row r="181" s="27" customFormat="1" ht="16.95" customHeight="1" spans="1:4">
      <c r="A181" s="64">
        <v>217</v>
      </c>
      <c r="B181" s="65" t="s">
        <v>1151</v>
      </c>
      <c r="C181" s="66">
        <f>SUM(C182:C183)</f>
        <v>0</v>
      </c>
      <c r="D181" s="66">
        <f>SUM(D182:D183)</f>
        <v>0</v>
      </c>
    </row>
    <row r="182" s="27" customFormat="1" ht="16.95" customHeight="1" spans="1:4">
      <c r="A182" s="64">
        <v>2170402</v>
      </c>
      <c r="B182" s="64" t="s">
        <v>1655</v>
      </c>
      <c r="C182" s="66"/>
      <c r="D182" s="111"/>
    </row>
    <row r="183" s="27" customFormat="1" ht="16.95" customHeight="1" spans="1:4">
      <c r="A183" s="64">
        <v>2170403</v>
      </c>
      <c r="B183" s="64" t="s">
        <v>1656</v>
      </c>
      <c r="C183" s="66"/>
      <c r="D183" s="110"/>
    </row>
    <row r="184" s="27" customFormat="1" ht="16.95" customHeight="1" spans="1:4">
      <c r="A184" s="64">
        <v>229</v>
      </c>
      <c r="B184" s="65" t="s">
        <v>1321</v>
      </c>
      <c r="C184" s="66">
        <f>C185+C189+C198+C200</f>
        <v>66428</v>
      </c>
      <c r="D184" s="66">
        <f>D185+D189+D198+D200</f>
        <v>30300</v>
      </c>
    </row>
    <row r="185" s="27" customFormat="1" ht="16.95" customHeight="1" spans="1:4">
      <c r="A185" s="64">
        <v>22904</v>
      </c>
      <c r="B185" s="65" t="s">
        <v>1657</v>
      </c>
      <c r="C185" s="66">
        <f>SUM(C186:C188)</f>
        <v>65450</v>
      </c>
      <c r="D185" s="66">
        <f>SUM(D186:D188)</f>
        <v>30300</v>
      </c>
    </row>
    <row r="186" s="27" customFormat="1" ht="16.95" customHeight="1" spans="1:4">
      <c r="A186" s="64">
        <v>2290401</v>
      </c>
      <c r="B186" s="64" t="s">
        <v>1658</v>
      </c>
      <c r="C186" s="66"/>
      <c r="D186" s="111"/>
    </row>
    <row r="187" s="27" customFormat="1" ht="16.95" customHeight="1" spans="1:4">
      <c r="A187" s="64">
        <v>2290402</v>
      </c>
      <c r="B187" s="64" t="s">
        <v>1659</v>
      </c>
      <c r="C187" s="66">
        <v>65450</v>
      </c>
      <c r="D187" s="110">
        <v>30300</v>
      </c>
    </row>
    <row r="188" s="27" customFormat="1" ht="16.95" customHeight="1" spans="1:4">
      <c r="A188" s="64">
        <v>2290403</v>
      </c>
      <c r="B188" s="64" t="s">
        <v>1660</v>
      </c>
      <c r="C188" s="66"/>
      <c r="D188" s="110"/>
    </row>
    <row r="189" s="27" customFormat="1" ht="16.95" customHeight="1" spans="1:4">
      <c r="A189" s="64">
        <v>22908</v>
      </c>
      <c r="B189" s="65" t="s">
        <v>1661</v>
      </c>
      <c r="C189" s="66">
        <f>SUM(C190:C197)</f>
        <v>0</v>
      </c>
      <c r="D189" s="66">
        <f>SUM(D190:D197)</f>
        <v>0</v>
      </c>
    </row>
    <row r="190" s="27" customFormat="1" ht="16.95" customHeight="1" spans="1:4">
      <c r="A190" s="64">
        <v>2290802</v>
      </c>
      <c r="B190" s="64" t="s">
        <v>1662</v>
      </c>
      <c r="C190" s="66"/>
      <c r="D190" s="111"/>
    </row>
    <row r="191" s="27" customFormat="1" ht="16.95" customHeight="1" spans="1:4">
      <c r="A191" s="64">
        <v>2290803</v>
      </c>
      <c r="B191" s="64" t="s">
        <v>1663</v>
      </c>
      <c r="C191" s="66"/>
      <c r="D191" s="110"/>
    </row>
    <row r="192" s="27" customFormat="1" ht="16.95" customHeight="1" spans="1:4">
      <c r="A192" s="64">
        <v>2290804</v>
      </c>
      <c r="B192" s="64" t="s">
        <v>1664</v>
      </c>
      <c r="C192" s="66"/>
      <c r="D192" s="110"/>
    </row>
    <row r="193" s="27" customFormat="1" ht="16.95" customHeight="1" spans="1:4">
      <c r="A193" s="64">
        <v>2290805</v>
      </c>
      <c r="B193" s="64" t="s">
        <v>1665</v>
      </c>
      <c r="C193" s="66"/>
      <c r="D193" s="110"/>
    </row>
    <row r="194" s="27" customFormat="1" ht="16.95" customHeight="1" spans="1:4">
      <c r="A194" s="64">
        <v>2290806</v>
      </c>
      <c r="B194" s="64" t="s">
        <v>1666</v>
      </c>
      <c r="C194" s="66"/>
      <c r="D194" s="110"/>
    </row>
    <row r="195" s="27" customFormat="1" ht="16.95" customHeight="1" spans="1:4">
      <c r="A195" s="64">
        <v>2290807</v>
      </c>
      <c r="B195" s="64" t="s">
        <v>1667</v>
      </c>
      <c r="C195" s="66"/>
      <c r="D195" s="110"/>
    </row>
    <row r="196" s="27" customFormat="1" ht="16.95" customHeight="1" spans="1:4">
      <c r="A196" s="64">
        <v>2290808</v>
      </c>
      <c r="B196" s="64" t="s">
        <v>1668</v>
      </c>
      <c r="C196" s="66"/>
      <c r="D196" s="110"/>
    </row>
    <row r="197" s="27" customFormat="1" ht="16.95" customHeight="1" spans="1:4">
      <c r="A197" s="64">
        <v>2290899</v>
      </c>
      <c r="B197" s="64" t="s">
        <v>1669</v>
      </c>
      <c r="C197" s="66"/>
      <c r="D197" s="110"/>
    </row>
    <row r="198" s="27" customFormat="1" ht="16.95" customHeight="1" spans="1:4">
      <c r="A198" s="64">
        <v>22909</v>
      </c>
      <c r="B198" s="65" t="s">
        <v>1670</v>
      </c>
      <c r="C198" s="66">
        <f>C199</f>
        <v>0</v>
      </c>
      <c r="D198" s="66">
        <f>D199</f>
        <v>0</v>
      </c>
    </row>
    <row r="199" s="27" customFormat="1" ht="16.95" customHeight="1" spans="1:4">
      <c r="A199" s="64">
        <v>2290901</v>
      </c>
      <c r="B199" s="64" t="s">
        <v>1671</v>
      </c>
      <c r="C199" s="66"/>
      <c r="D199" s="111"/>
    </row>
    <row r="200" s="27" customFormat="1" ht="16.95" customHeight="1" spans="1:4">
      <c r="A200" s="64">
        <v>22960</v>
      </c>
      <c r="B200" s="65" t="s">
        <v>1672</v>
      </c>
      <c r="C200" s="66">
        <f>SUM(C201:C211)</f>
        <v>978</v>
      </c>
      <c r="D200" s="66">
        <f>SUM(D201:D211)</f>
        <v>0</v>
      </c>
    </row>
    <row r="201" s="27" customFormat="1" ht="16.95" customHeight="1" spans="1:4">
      <c r="A201" s="64">
        <v>2296001</v>
      </c>
      <c r="B201" s="64" t="s">
        <v>1673</v>
      </c>
      <c r="C201" s="66"/>
      <c r="D201" s="111"/>
    </row>
    <row r="202" s="27" customFormat="1" ht="16.95" customHeight="1" spans="1:4">
      <c r="A202" s="64">
        <v>2296002</v>
      </c>
      <c r="B202" s="64" t="s">
        <v>1674</v>
      </c>
      <c r="C202" s="66">
        <v>699</v>
      </c>
      <c r="D202" s="110"/>
    </row>
    <row r="203" s="27" customFormat="1" ht="16.95" customHeight="1" spans="1:4">
      <c r="A203" s="64">
        <v>2296003</v>
      </c>
      <c r="B203" s="64" t="s">
        <v>1675</v>
      </c>
      <c r="C203" s="66">
        <v>264</v>
      </c>
      <c r="D203" s="110"/>
    </row>
    <row r="204" s="27" customFormat="1" ht="16.95" customHeight="1" spans="1:4">
      <c r="A204" s="64">
        <v>2296004</v>
      </c>
      <c r="B204" s="64" t="s">
        <v>1676</v>
      </c>
      <c r="C204" s="66">
        <v>15</v>
      </c>
      <c r="D204" s="110"/>
    </row>
    <row r="205" s="27" customFormat="1" ht="16.95" customHeight="1" spans="1:4">
      <c r="A205" s="64">
        <v>2296005</v>
      </c>
      <c r="B205" s="64" t="s">
        <v>1677</v>
      </c>
      <c r="C205" s="66"/>
      <c r="D205" s="110"/>
    </row>
    <row r="206" s="27" customFormat="1" ht="16.95" customHeight="1" spans="1:4">
      <c r="A206" s="64">
        <v>2296006</v>
      </c>
      <c r="B206" s="64" t="s">
        <v>1678</v>
      </c>
      <c r="C206" s="66"/>
      <c r="D206" s="110"/>
    </row>
    <row r="207" s="27" customFormat="1" ht="16.95" customHeight="1" spans="1:4">
      <c r="A207" s="64">
        <v>2296010</v>
      </c>
      <c r="B207" s="64" t="s">
        <v>1679</v>
      </c>
      <c r="C207" s="66"/>
      <c r="D207" s="110"/>
    </row>
    <row r="208" s="27" customFormat="1" ht="16.95" customHeight="1" spans="1:4">
      <c r="A208" s="64">
        <v>2296011</v>
      </c>
      <c r="B208" s="64" t="s">
        <v>1680</v>
      </c>
      <c r="C208" s="66"/>
      <c r="D208" s="110"/>
    </row>
    <row r="209" s="27" customFormat="1" ht="16.95" customHeight="1" spans="1:4">
      <c r="A209" s="64">
        <v>2296012</v>
      </c>
      <c r="B209" s="64" t="s">
        <v>1681</v>
      </c>
      <c r="C209" s="66"/>
      <c r="D209" s="110"/>
    </row>
    <row r="210" s="27" customFormat="1" ht="16.95" customHeight="1" spans="1:4">
      <c r="A210" s="64">
        <v>2296013</v>
      </c>
      <c r="B210" s="64" t="s">
        <v>1682</v>
      </c>
      <c r="C210" s="66"/>
      <c r="D210" s="110"/>
    </row>
    <row r="211" s="27" customFormat="1" ht="16.95" customHeight="1" spans="1:4">
      <c r="A211" s="64">
        <v>2296099</v>
      </c>
      <c r="B211" s="64" t="s">
        <v>1683</v>
      </c>
      <c r="C211" s="66"/>
      <c r="D211" s="110"/>
    </row>
    <row r="212" s="27" customFormat="1" ht="16.95" customHeight="1" spans="1:4">
      <c r="A212" s="64">
        <v>232</v>
      </c>
      <c r="B212" s="65" t="s">
        <v>1322</v>
      </c>
      <c r="C212" s="66">
        <f>C213</f>
        <v>8099</v>
      </c>
      <c r="D212" s="66">
        <f>D213</f>
        <v>6212</v>
      </c>
    </row>
    <row r="213" s="27" customFormat="1" ht="16.95" customHeight="1" spans="1:4">
      <c r="A213" s="64">
        <v>23204</v>
      </c>
      <c r="B213" s="65" t="s">
        <v>1684</v>
      </c>
      <c r="C213" s="66">
        <f>SUM(C214:C228)</f>
        <v>8099</v>
      </c>
      <c r="D213" s="66">
        <f>SUM(D214:D228)</f>
        <v>6212</v>
      </c>
    </row>
    <row r="214" s="27" customFormat="1" ht="16.95" customHeight="1" spans="1:4">
      <c r="A214" s="64">
        <v>2320401</v>
      </c>
      <c r="B214" s="64" t="s">
        <v>1685</v>
      </c>
      <c r="C214" s="66"/>
      <c r="D214" s="111"/>
    </row>
    <row r="215" s="27" customFormat="1" ht="16.95" customHeight="1" spans="1:4">
      <c r="A215" s="64">
        <v>2320405</v>
      </c>
      <c r="B215" s="64" t="s">
        <v>1686</v>
      </c>
      <c r="C215" s="66"/>
      <c r="D215" s="110"/>
    </row>
    <row r="216" s="27" customFormat="1" ht="16.95" customHeight="1" spans="1:4">
      <c r="A216" s="64">
        <v>2320411</v>
      </c>
      <c r="B216" s="64" t="s">
        <v>1687</v>
      </c>
      <c r="C216" s="66">
        <v>1271</v>
      </c>
      <c r="D216" s="110"/>
    </row>
    <row r="217" s="27" customFormat="1" ht="16.95" customHeight="1" spans="1:4">
      <c r="A217" s="64">
        <v>2320413</v>
      </c>
      <c r="B217" s="64" t="s">
        <v>1688</v>
      </c>
      <c r="C217" s="66"/>
      <c r="D217" s="110"/>
    </row>
    <row r="218" s="27" customFormat="1" ht="16.95" customHeight="1" spans="1:4">
      <c r="A218" s="64">
        <v>2320414</v>
      </c>
      <c r="B218" s="64" t="s">
        <v>1689</v>
      </c>
      <c r="C218" s="66"/>
      <c r="D218" s="110"/>
    </row>
    <row r="219" s="27" customFormat="1" ht="16.95" customHeight="1" spans="1:4">
      <c r="A219" s="64">
        <v>2320416</v>
      </c>
      <c r="B219" s="64" t="s">
        <v>1690</v>
      </c>
      <c r="C219" s="66"/>
      <c r="D219" s="110"/>
    </row>
    <row r="220" s="27" customFormat="1" ht="16.95" customHeight="1" spans="1:4">
      <c r="A220" s="64">
        <v>2320417</v>
      </c>
      <c r="B220" s="64" t="s">
        <v>1691</v>
      </c>
      <c r="C220" s="66"/>
      <c r="D220" s="110"/>
    </row>
    <row r="221" s="27" customFormat="1" ht="16.95" customHeight="1" spans="1:4">
      <c r="A221" s="64">
        <v>2320418</v>
      </c>
      <c r="B221" s="64" t="s">
        <v>1692</v>
      </c>
      <c r="C221" s="66"/>
      <c r="D221" s="110"/>
    </row>
    <row r="222" s="27" customFormat="1" ht="16.95" customHeight="1" spans="1:4">
      <c r="A222" s="64">
        <v>2320419</v>
      </c>
      <c r="B222" s="64" t="s">
        <v>1693</v>
      </c>
      <c r="C222" s="66"/>
      <c r="D222" s="110"/>
    </row>
    <row r="223" s="27" customFormat="1" ht="16.95" customHeight="1" spans="1:4">
      <c r="A223" s="64">
        <v>2320420</v>
      </c>
      <c r="B223" s="64" t="s">
        <v>1694</v>
      </c>
      <c r="C223" s="66"/>
      <c r="D223" s="110"/>
    </row>
    <row r="224" s="27" customFormat="1" ht="16.95" customHeight="1" spans="1:4">
      <c r="A224" s="64">
        <v>2320431</v>
      </c>
      <c r="B224" s="64" t="s">
        <v>1695</v>
      </c>
      <c r="C224" s="66">
        <v>98</v>
      </c>
      <c r="D224" s="110"/>
    </row>
    <row r="225" s="27" customFormat="1" ht="16.95" customHeight="1" spans="1:4">
      <c r="A225" s="64">
        <v>2320432</v>
      </c>
      <c r="B225" s="64" t="s">
        <v>1696</v>
      </c>
      <c r="C225" s="66"/>
      <c r="D225" s="110"/>
    </row>
    <row r="226" s="27" customFormat="1" ht="16.95" customHeight="1" spans="1:4">
      <c r="A226" s="64">
        <v>2320433</v>
      </c>
      <c r="B226" s="64" t="s">
        <v>1697</v>
      </c>
      <c r="C226" s="66">
        <v>503</v>
      </c>
      <c r="D226" s="110"/>
    </row>
    <row r="227" s="27" customFormat="1" ht="16.95" customHeight="1" spans="1:4">
      <c r="A227" s="64">
        <v>2320498</v>
      </c>
      <c r="B227" s="64" t="s">
        <v>1698</v>
      </c>
      <c r="C227" s="66">
        <v>6227</v>
      </c>
      <c r="D227" s="110">
        <v>6212</v>
      </c>
    </row>
    <row r="228" s="27" customFormat="1" ht="16.95" customHeight="1" spans="1:4">
      <c r="A228" s="64">
        <v>2320499</v>
      </c>
      <c r="B228" s="64" t="s">
        <v>1699</v>
      </c>
      <c r="C228" s="66"/>
      <c r="D228" s="110"/>
    </row>
    <row r="229" s="27" customFormat="1" ht="16.95" customHeight="1" spans="1:4">
      <c r="A229" s="64">
        <v>233</v>
      </c>
      <c r="B229" s="65" t="s">
        <v>1335</v>
      </c>
      <c r="C229" s="66">
        <f>C230</f>
        <v>0</v>
      </c>
      <c r="D229" s="66">
        <f>D230</f>
        <v>0</v>
      </c>
    </row>
    <row r="230" s="27" customFormat="1" ht="16.95" customHeight="1" spans="1:4">
      <c r="A230" s="64">
        <v>23304</v>
      </c>
      <c r="B230" s="65" t="s">
        <v>1700</v>
      </c>
      <c r="C230" s="66">
        <f>SUM(C231:C245)</f>
        <v>0</v>
      </c>
      <c r="D230" s="66">
        <f>SUM(D231:D245)</f>
        <v>0</v>
      </c>
    </row>
    <row r="231" s="27" customFormat="1" ht="16.95" customHeight="1" spans="1:4">
      <c r="A231" s="64">
        <v>2330401</v>
      </c>
      <c r="B231" s="64" t="s">
        <v>1701</v>
      </c>
      <c r="C231" s="66"/>
      <c r="D231" s="111"/>
    </row>
    <row r="232" s="27" customFormat="1" ht="16.95" customHeight="1" spans="1:4">
      <c r="A232" s="64">
        <v>2330405</v>
      </c>
      <c r="B232" s="64" t="s">
        <v>1702</v>
      </c>
      <c r="C232" s="66"/>
      <c r="D232" s="110"/>
    </row>
    <row r="233" s="27" customFormat="1" ht="16.95" customHeight="1" spans="1:4">
      <c r="A233" s="64">
        <v>2330411</v>
      </c>
      <c r="B233" s="64" t="s">
        <v>1703</v>
      </c>
      <c r="C233" s="66"/>
      <c r="D233" s="110"/>
    </row>
    <row r="234" s="27" customFormat="1" ht="16.95" customHeight="1" spans="1:4">
      <c r="A234" s="64">
        <v>2330413</v>
      </c>
      <c r="B234" s="64" t="s">
        <v>1704</v>
      </c>
      <c r="C234" s="66"/>
      <c r="D234" s="110"/>
    </row>
    <row r="235" s="27" customFormat="1" ht="16.95" customHeight="1" spans="1:4">
      <c r="A235" s="64">
        <v>2330414</v>
      </c>
      <c r="B235" s="64" t="s">
        <v>1705</v>
      </c>
      <c r="C235" s="66"/>
      <c r="D235" s="110"/>
    </row>
    <row r="236" s="27" customFormat="1" ht="16.95" customHeight="1" spans="1:4">
      <c r="A236" s="64">
        <v>2330416</v>
      </c>
      <c r="B236" s="64" t="s">
        <v>1706</v>
      </c>
      <c r="C236" s="66"/>
      <c r="D236" s="110"/>
    </row>
    <row r="237" s="27" customFormat="1" ht="16.95" customHeight="1" spans="1:4">
      <c r="A237" s="64">
        <v>2330417</v>
      </c>
      <c r="B237" s="64" t="s">
        <v>1707</v>
      </c>
      <c r="C237" s="66"/>
      <c r="D237" s="110"/>
    </row>
    <row r="238" s="27" customFormat="1" ht="16.95" customHeight="1" spans="1:4">
      <c r="A238" s="64">
        <v>2330418</v>
      </c>
      <c r="B238" s="64" t="s">
        <v>1708</v>
      </c>
      <c r="C238" s="66"/>
      <c r="D238" s="110"/>
    </row>
    <row r="239" s="27" customFormat="1" ht="16.95" customHeight="1" spans="1:4">
      <c r="A239" s="64">
        <v>2330419</v>
      </c>
      <c r="B239" s="64" t="s">
        <v>1709</v>
      </c>
      <c r="C239" s="66"/>
      <c r="D239" s="110"/>
    </row>
    <row r="240" s="27" customFormat="1" ht="16.95" customHeight="1" spans="1:4">
      <c r="A240" s="64">
        <v>2330420</v>
      </c>
      <c r="B240" s="64" t="s">
        <v>1710</v>
      </c>
      <c r="C240" s="66"/>
      <c r="D240" s="110"/>
    </row>
    <row r="241" s="27" customFormat="1" ht="16.95" customHeight="1" spans="1:4">
      <c r="A241" s="64">
        <v>2330431</v>
      </c>
      <c r="B241" s="64" t="s">
        <v>1711</v>
      </c>
      <c r="C241" s="66"/>
      <c r="D241" s="110"/>
    </row>
    <row r="242" s="27" customFormat="1" ht="16.95" customHeight="1" spans="1:4">
      <c r="A242" s="64">
        <v>2330432</v>
      </c>
      <c r="B242" s="64" t="s">
        <v>1712</v>
      </c>
      <c r="C242" s="66"/>
      <c r="D242" s="110"/>
    </row>
    <row r="243" s="27" customFormat="1" ht="16.95" customHeight="1" spans="1:4">
      <c r="A243" s="64">
        <v>2330433</v>
      </c>
      <c r="B243" s="64" t="s">
        <v>1713</v>
      </c>
      <c r="C243" s="66"/>
      <c r="D243" s="110"/>
    </row>
    <row r="244" s="27" customFormat="1" ht="16.95" customHeight="1" spans="1:4">
      <c r="A244" s="64">
        <v>2330498</v>
      </c>
      <c r="B244" s="64" t="s">
        <v>1714</v>
      </c>
      <c r="C244" s="66"/>
      <c r="D244" s="110"/>
    </row>
    <row r="245" s="27" customFormat="1" ht="16.95" customHeight="1" spans="1:4">
      <c r="A245" s="64">
        <v>2330499</v>
      </c>
      <c r="B245" s="64" t="s">
        <v>1715</v>
      </c>
      <c r="C245" s="66"/>
      <c r="D245" s="110"/>
    </row>
    <row r="246" s="27" customFormat="1" ht="16.95" customHeight="1" spans="1:4">
      <c r="A246" s="64">
        <v>234</v>
      </c>
      <c r="B246" s="65" t="s">
        <v>1716</v>
      </c>
      <c r="C246" s="66">
        <f>SUM(C247,C260)</f>
        <v>0</v>
      </c>
      <c r="D246" s="66">
        <f>SUM(D247,D260)</f>
        <v>0</v>
      </c>
    </row>
    <row r="247" s="27" customFormat="1" ht="16.95" customHeight="1" spans="1:4">
      <c r="A247" s="64">
        <v>23401</v>
      </c>
      <c r="B247" s="65" t="s">
        <v>1717</v>
      </c>
      <c r="C247" s="66">
        <f>SUM(C248:C259)</f>
        <v>0</v>
      </c>
      <c r="D247" s="66">
        <f>SUM(D248:D259)</f>
        <v>0</v>
      </c>
    </row>
    <row r="248" s="27" customFormat="1" ht="16.95" customHeight="1" spans="1:4">
      <c r="A248" s="64">
        <v>2340101</v>
      </c>
      <c r="B248" s="64" t="s">
        <v>1718</v>
      </c>
      <c r="C248" s="66"/>
      <c r="D248" s="111"/>
    </row>
    <row r="249" s="27" customFormat="1" ht="16.95" customHeight="1" spans="1:4">
      <c r="A249" s="64">
        <v>2340102</v>
      </c>
      <c r="B249" s="64" t="s">
        <v>1719</v>
      </c>
      <c r="C249" s="66"/>
      <c r="D249" s="110"/>
    </row>
    <row r="250" s="27" customFormat="1" ht="16.95" customHeight="1" spans="1:4">
      <c r="A250" s="64">
        <v>2340103</v>
      </c>
      <c r="B250" s="64" t="s">
        <v>1720</v>
      </c>
      <c r="C250" s="66"/>
      <c r="D250" s="110"/>
    </row>
    <row r="251" s="27" customFormat="1" ht="16.95" customHeight="1" spans="1:4">
      <c r="A251" s="64">
        <v>2340104</v>
      </c>
      <c r="B251" s="64" t="s">
        <v>1721</v>
      </c>
      <c r="C251" s="66"/>
      <c r="D251" s="110"/>
    </row>
    <row r="252" s="27" customFormat="1" ht="16.95" customHeight="1" spans="1:4">
      <c r="A252" s="64">
        <v>2340105</v>
      </c>
      <c r="B252" s="64" t="s">
        <v>1722</v>
      </c>
      <c r="C252" s="66"/>
      <c r="D252" s="110"/>
    </row>
    <row r="253" s="27" customFormat="1" ht="16.95" customHeight="1" spans="1:4">
      <c r="A253" s="64">
        <v>2340106</v>
      </c>
      <c r="B253" s="64" t="s">
        <v>1723</v>
      </c>
      <c r="C253" s="66"/>
      <c r="D253" s="110"/>
    </row>
    <row r="254" s="27" customFormat="1" ht="16.95" customHeight="1" spans="1:4">
      <c r="A254" s="64">
        <v>2340107</v>
      </c>
      <c r="B254" s="64" t="s">
        <v>1724</v>
      </c>
      <c r="C254" s="66"/>
      <c r="D254" s="110"/>
    </row>
    <row r="255" s="27" customFormat="1" ht="16.95" customHeight="1" spans="1:4">
      <c r="A255" s="64">
        <v>2340108</v>
      </c>
      <c r="B255" s="64" t="s">
        <v>1725</v>
      </c>
      <c r="C255" s="66"/>
      <c r="D255" s="110"/>
    </row>
    <row r="256" s="27" customFormat="1" ht="16.95" customHeight="1" spans="1:4">
      <c r="A256" s="64">
        <v>2340109</v>
      </c>
      <c r="B256" s="64" t="s">
        <v>1726</v>
      </c>
      <c r="C256" s="66"/>
      <c r="D256" s="110"/>
    </row>
    <row r="257" s="27" customFormat="1" ht="16.95" customHeight="1" spans="1:4">
      <c r="A257" s="64">
        <v>2340110</v>
      </c>
      <c r="B257" s="64" t="s">
        <v>1727</v>
      </c>
      <c r="C257" s="66"/>
      <c r="D257" s="110"/>
    </row>
    <row r="258" s="27" customFormat="1" ht="16.95" customHeight="1" spans="1:4">
      <c r="A258" s="64">
        <v>2340111</v>
      </c>
      <c r="B258" s="64" t="s">
        <v>1728</v>
      </c>
      <c r="C258" s="66"/>
      <c r="D258" s="110"/>
    </row>
    <row r="259" s="27" customFormat="1" ht="16.95" customHeight="1" spans="1:4">
      <c r="A259" s="64">
        <v>2340199</v>
      </c>
      <c r="B259" s="64" t="s">
        <v>1729</v>
      </c>
      <c r="C259" s="66"/>
      <c r="D259" s="110"/>
    </row>
    <row r="260" s="27" customFormat="1" ht="16.95" customHeight="1" spans="1:4">
      <c r="A260" s="64">
        <v>23402</v>
      </c>
      <c r="B260" s="65" t="s">
        <v>1730</v>
      </c>
      <c r="C260" s="66">
        <f>SUM(C261:C266)</f>
        <v>0</v>
      </c>
      <c r="D260" s="66">
        <f>SUM(D261:D266)</f>
        <v>0</v>
      </c>
    </row>
    <row r="261" s="27" customFormat="1" ht="16.95" customHeight="1" spans="1:4">
      <c r="A261" s="64">
        <v>2340201</v>
      </c>
      <c r="B261" s="64" t="s">
        <v>1130</v>
      </c>
      <c r="C261" s="66"/>
      <c r="D261" s="111"/>
    </row>
    <row r="262" s="27" customFormat="1" ht="16.95" customHeight="1" spans="1:4">
      <c r="A262" s="64">
        <v>2340202</v>
      </c>
      <c r="B262" s="64" t="s">
        <v>1175</v>
      </c>
      <c r="C262" s="66"/>
      <c r="D262" s="110"/>
    </row>
    <row r="263" s="27" customFormat="1" ht="16.95" customHeight="1" spans="1:4">
      <c r="A263" s="64">
        <v>2340203</v>
      </c>
      <c r="B263" s="64" t="s">
        <v>1731</v>
      </c>
      <c r="C263" s="66"/>
      <c r="D263" s="110"/>
    </row>
    <row r="264" s="27" customFormat="1" ht="16.95" customHeight="1" spans="1:4">
      <c r="A264" s="64">
        <v>2340204</v>
      </c>
      <c r="B264" s="64" t="s">
        <v>1732</v>
      </c>
      <c r="C264" s="66"/>
      <c r="D264" s="110"/>
    </row>
    <row r="265" s="27" customFormat="1" ht="16.95" customHeight="1" spans="1:4">
      <c r="A265" s="64">
        <v>2340205</v>
      </c>
      <c r="B265" s="64" t="s">
        <v>1733</v>
      </c>
      <c r="C265" s="66"/>
      <c r="D265" s="110"/>
    </row>
    <row r="266" s="27" customFormat="1" ht="16.95" customHeight="1" spans="1:4">
      <c r="A266" s="64">
        <v>2340299</v>
      </c>
      <c r="B266" s="64" t="s">
        <v>1734</v>
      </c>
      <c r="C266" s="66"/>
      <c r="D266" s="110"/>
    </row>
    <row r="267" s="27" customFormat="1" ht="16.95" customHeight="1" spans="1:4">
      <c r="A267" s="112"/>
      <c r="B267" s="112"/>
      <c r="C267" s="111"/>
      <c r="D267" s="110"/>
    </row>
    <row r="268" customHeight="1" spans="1:4">
      <c r="A268" s="112"/>
      <c r="B268" s="113" t="s">
        <v>31</v>
      </c>
      <c r="C268" s="111">
        <f>C4+C12+C28+C39+C97+C132+C176+C181+C184+C212+C229+C246</f>
        <v>81923</v>
      </c>
      <c r="D268" s="111">
        <f>D4+D12+D28+D39+D97+D132+D176+D181+D184+D212+D229+D246</f>
        <v>40612</v>
      </c>
    </row>
  </sheetData>
  <mergeCells count="1">
    <mergeCell ref="A1:D1"/>
  </mergeCells>
  <dataValidations count="1">
    <dataValidation type="decimal" operator="between" allowBlank="1" showInputMessage="1" showErrorMessage="1" sqref="C4:D4 C5:D5 C12:D12 C13:D13 C19:D19 C25:D25 C28:D28 C29:D29 C34:D34 C39:D39 C40:D40 C56:D56 C61:D61 C67:D67 C71:D71 C75:D75 C79:D79 C85:D85 C88:D88 C97:D97 C98:D98 C103:D103 C108:D108 C113:D113 C116:D116 C121:D121 C125:D125 C129:D129 C132:D132 C133:D133 C138:D138 C143:D143 C152:D152 C159:D159 C169:D169 C172:D172 C176:D176 C177:D177 C181:D181 C184:D184 C185:D185 C189:D189 C198:D198 C199 C200:D200 C212:D212 C213:D213 C229:D229 C230:D230 C246:D246 C247:D247 C260:D260 C6:C11 C14:C18 C20:C24 C26:C27 C30:C33 C35:C38 C41:C55 C57:C60 C62:C66 C68:C70 C72:C74 C76:C78 C80:C84 C86:C87 C89:C96 C99:C102 C104:C107 C109:C112 C114:C115 C117:C120 C122:C124 C126:C128 C130:C131 C134:C137 C139:C142 C144:C151 C153:C158 C160:C168 C170:C171 C173:C175 C178:C180 C182:C183 C186:C188 C190:C197 C201:C211 C214:C228 C231:C245 C248:C259 C261:C266">
      <formula1>-99999999999999</formula1>
      <formula2>99999999999999</formula2>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7" sqref="B7"/>
    </sheetView>
  </sheetViews>
  <sheetFormatPr defaultColWidth="9" defaultRowHeight="14.25" outlineLevelCol="1"/>
  <cols>
    <col min="1" max="1" width="43.125" style="27"/>
    <col min="2" max="2" width="28.125" style="27" customWidth="1"/>
    <col min="3" max="16384" width="9" style="27"/>
  </cols>
  <sheetData>
    <row r="1" s="27" customFormat="1" ht="36" customHeight="1" spans="1:2">
      <c r="A1" s="5" t="s">
        <v>1746</v>
      </c>
      <c r="B1" s="5"/>
    </row>
    <row r="2" s="27" customFormat="1" ht="18" customHeight="1" spans="1:2">
      <c r="A2" s="48"/>
      <c r="B2" s="7" t="s">
        <v>24</v>
      </c>
    </row>
    <row r="3" s="103" customFormat="1" ht="22" customHeight="1" spans="1:2">
      <c r="A3" s="49" t="s">
        <v>1747</v>
      </c>
      <c r="B3" s="49" t="s">
        <v>29</v>
      </c>
    </row>
    <row r="4" s="27" customFormat="1" ht="30" customHeight="1" spans="1:2">
      <c r="A4" s="50" t="s">
        <v>1748</v>
      </c>
      <c r="B4" s="51"/>
    </row>
    <row r="5" s="27" customFormat="1" ht="30" customHeight="1" spans="1:2">
      <c r="A5" s="50" t="s">
        <v>1749</v>
      </c>
      <c r="B5" s="51"/>
    </row>
    <row r="6" s="27" customFormat="1" ht="30" customHeight="1" spans="1:2">
      <c r="A6" s="50" t="s">
        <v>1750</v>
      </c>
      <c r="B6" s="51"/>
    </row>
    <row r="7" s="27" customFormat="1" ht="30" customHeight="1" spans="1:2">
      <c r="A7" s="50" t="s">
        <v>1751</v>
      </c>
      <c r="B7" s="51"/>
    </row>
    <row r="8" s="27" customFormat="1" ht="30" customHeight="1" spans="1:2">
      <c r="A8" s="50" t="s">
        <v>1752</v>
      </c>
      <c r="B8" s="51"/>
    </row>
    <row r="9" s="27" customFormat="1" ht="30" customHeight="1" spans="1:2">
      <c r="A9" s="52" t="s">
        <v>1753</v>
      </c>
      <c r="B9" s="51"/>
    </row>
    <row r="10" s="27" customFormat="1" ht="30" customHeight="1" spans="1:2">
      <c r="A10" s="50" t="s">
        <v>1754</v>
      </c>
      <c r="B10" s="51"/>
    </row>
    <row r="11" s="27" customFormat="1" ht="30" customHeight="1" spans="1:2">
      <c r="A11" s="53" t="s">
        <v>1755</v>
      </c>
      <c r="B11" s="51"/>
    </row>
    <row r="12" s="27" customFormat="1" ht="48" customHeight="1" spans="1:2">
      <c r="A12" s="54" t="s">
        <v>1756</v>
      </c>
      <c r="B12" s="54"/>
    </row>
  </sheetData>
  <mergeCells count="2">
    <mergeCell ref="A1:B1"/>
    <mergeCell ref="A12:B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
  <sheetViews>
    <sheetView workbookViewId="0">
      <selection activeCell="A2" sqref="A2:C2"/>
    </sheetView>
  </sheetViews>
  <sheetFormatPr defaultColWidth="9" defaultRowHeight="15" outlineLevelRow="5" outlineLevelCol="2"/>
  <cols>
    <col min="1" max="3" width="27.875" style="95" customWidth="1"/>
    <col min="4" max="16384" width="9" style="95"/>
  </cols>
  <sheetData>
    <row r="2" s="95" customFormat="1" ht="41.25" customHeight="1" spans="1:3">
      <c r="A2" s="96" t="s">
        <v>1757</v>
      </c>
      <c r="B2" s="97"/>
      <c r="C2" s="97"/>
    </row>
    <row r="3" s="95" customFormat="1" ht="24" customHeight="1" spans="3:3">
      <c r="C3" s="98" t="s">
        <v>1430</v>
      </c>
    </row>
    <row r="4" s="95" customFormat="1" ht="30" customHeight="1" spans="1:3">
      <c r="A4" s="99" t="s">
        <v>1758</v>
      </c>
      <c r="B4" s="99" t="s">
        <v>1432</v>
      </c>
      <c r="C4" s="99" t="s">
        <v>1433</v>
      </c>
    </row>
    <row r="5" s="95" customFormat="1" ht="30" customHeight="1" spans="1:3">
      <c r="A5" s="99" t="s">
        <v>1434</v>
      </c>
      <c r="B5" s="100">
        <v>32.28</v>
      </c>
      <c r="C5" s="100">
        <v>31.98</v>
      </c>
    </row>
    <row r="6" s="95" customFormat="1" ht="30" customHeight="1" spans="1:3">
      <c r="A6" s="101"/>
      <c r="B6" s="102"/>
      <c r="C6" s="102"/>
    </row>
  </sheetData>
  <mergeCells count="2">
    <mergeCell ref="A2:C2"/>
    <mergeCell ref="A6:C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4"/>
  <sheetViews>
    <sheetView workbookViewId="0">
      <pane ySplit="3" topLeftCell="A4" activePane="bottomLeft" state="frozen"/>
      <selection/>
      <selection pane="bottomLeft" activeCell="C3" sqref="C3"/>
    </sheetView>
  </sheetViews>
  <sheetFormatPr defaultColWidth="9" defaultRowHeight="21" customHeight="1" outlineLevelCol="3"/>
  <cols>
    <col min="1" max="1" width="9.25" style="81"/>
    <col min="2" max="2" width="47.75" style="72" customWidth="1"/>
    <col min="3" max="3" width="16.75" style="72" customWidth="1"/>
    <col min="4" max="5" width="13.625" style="72" customWidth="1"/>
    <col min="6" max="255" width="9" style="72"/>
    <col min="256" max="16384" width="9" style="82"/>
  </cols>
  <sheetData>
    <row r="1" s="72" customFormat="1" ht="29" customHeight="1" spans="1:4">
      <c r="A1" s="83" t="s">
        <v>1759</v>
      </c>
      <c r="B1" s="83"/>
      <c r="C1" s="83"/>
      <c r="D1" s="83"/>
    </row>
    <row r="2" s="72" customFormat="1" ht="18" customHeight="1" spans="1:4">
      <c r="A2" s="84"/>
      <c r="B2" s="84"/>
      <c r="C2" s="84"/>
      <c r="D2" s="85" t="s">
        <v>24</v>
      </c>
    </row>
    <row r="3" s="55" customFormat="1" ht="27" customHeight="1" spans="1:4">
      <c r="A3" s="63" t="s">
        <v>291</v>
      </c>
      <c r="B3" s="63" t="s">
        <v>327</v>
      </c>
      <c r="C3" s="63" t="s">
        <v>292</v>
      </c>
      <c r="D3" s="63" t="s">
        <v>293</v>
      </c>
    </row>
    <row r="4" s="80" customFormat="1" ht="19" customHeight="1" spans="1:4">
      <c r="A4" s="64">
        <v>1030601</v>
      </c>
      <c r="B4" s="64" t="s">
        <v>1760</v>
      </c>
      <c r="C4" s="66">
        <f>SUM(C5:C35)</f>
        <v>670</v>
      </c>
      <c r="D4" s="66">
        <f>SUM(D5:D35)</f>
        <v>600</v>
      </c>
    </row>
    <row r="5" s="80" customFormat="1" ht="19" customHeight="1" spans="1:4">
      <c r="A5" s="64">
        <v>103060103</v>
      </c>
      <c r="B5" s="64" t="s">
        <v>1761</v>
      </c>
      <c r="C5" s="66"/>
      <c r="D5" s="86"/>
    </row>
    <row r="6" s="80" customFormat="1" ht="19" customHeight="1" spans="1:4">
      <c r="A6" s="64">
        <v>103060104</v>
      </c>
      <c r="B6" s="64" t="s">
        <v>1762</v>
      </c>
      <c r="C6" s="66"/>
      <c r="D6" s="86"/>
    </row>
    <row r="7" s="80" customFormat="1" ht="19" customHeight="1" spans="1:4">
      <c r="A7" s="64">
        <v>103060105</v>
      </c>
      <c r="B7" s="64" t="s">
        <v>1763</v>
      </c>
      <c r="C7" s="66"/>
      <c r="D7" s="86"/>
    </row>
    <row r="8" s="80" customFormat="1" ht="19" customHeight="1" spans="1:4">
      <c r="A8" s="64">
        <v>103060106</v>
      </c>
      <c r="B8" s="64" t="s">
        <v>1764</v>
      </c>
      <c r="C8" s="66"/>
      <c r="D8" s="86"/>
    </row>
    <row r="9" s="80" customFormat="1" ht="19" customHeight="1" spans="1:4">
      <c r="A9" s="64">
        <v>103060107</v>
      </c>
      <c r="B9" s="64" t="s">
        <v>1765</v>
      </c>
      <c r="C9" s="66"/>
      <c r="D9" s="86"/>
    </row>
    <row r="10" s="80" customFormat="1" ht="19" customHeight="1" spans="1:4">
      <c r="A10" s="64">
        <v>103060108</v>
      </c>
      <c r="B10" s="64" t="s">
        <v>1766</v>
      </c>
      <c r="C10" s="66"/>
      <c r="D10" s="86"/>
    </row>
    <row r="11" s="80" customFormat="1" ht="19" customHeight="1" spans="1:4">
      <c r="A11" s="64">
        <v>103060109</v>
      </c>
      <c r="B11" s="64" t="s">
        <v>1767</v>
      </c>
      <c r="C11" s="66"/>
      <c r="D11" s="86"/>
    </row>
    <row r="12" s="80" customFormat="1" ht="19" customHeight="1" spans="1:4">
      <c r="A12" s="64">
        <v>103060112</v>
      </c>
      <c r="B12" s="64" t="s">
        <v>1768</v>
      </c>
      <c r="C12" s="66"/>
      <c r="D12" s="86"/>
    </row>
    <row r="13" s="80" customFormat="1" ht="19" customHeight="1" spans="1:4">
      <c r="A13" s="64">
        <v>103060113</v>
      </c>
      <c r="B13" s="64" t="s">
        <v>1769</v>
      </c>
      <c r="C13" s="66"/>
      <c r="D13" s="86"/>
    </row>
    <row r="14" s="80" customFormat="1" ht="19" customHeight="1" spans="1:4">
      <c r="A14" s="64">
        <v>103060114</v>
      </c>
      <c r="B14" s="64" t="s">
        <v>1770</v>
      </c>
      <c r="C14" s="66"/>
      <c r="D14" s="86"/>
    </row>
    <row r="15" s="80" customFormat="1" ht="19" customHeight="1" spans="1:4">
      <c r="A15" s="64">
        <v>103060115</v>
      </c>
      <c r="B15" s="64" t="s">
        <v>1771</v>
      </c>
      <c r="C15" s="66"/>
      <c r="D15" s="86"/>
    </row>
    <row r="16" s="80" customFormat="1" ht="19" customHeight="1" spans="1:4">
      <c r="A16" s="64">
        <v>103060116</v>
      </c>
      <c r="B16" s="64" t="s">
        <v>1772</v>
      </c>
      <c r="C16" s="66"/>
      <c r="D16" s="86"/>
    </row>
    <row r="17" s="80" customFormat="1" ht="19" customHeight="1" spans="1:4">
      <c r="A17" s="64">
        <v>103060117</v>
      </c>
      <c r="B17" s="64" t="s">
        <v>1773</v>
      </c>
      <c r="C17" s="66"/>
      <c r="D17" s="86"/>
    </row>
    <row r="18" s="80" customFormat="1" ht="19" customHeight="1" spans="1:4">
      <c r="A18" s="64">
        <v>103060118</v>
      </c>
      <c r="B18" s="64" t="s">
        <v>1774</v>
      </c>
      <c r="C18" s="66"/>
      <c r="D18" s="86"/>
    </row>
    <row r="19" s="80" customFormat="1" ht="19" customHeight="1" spans="1:4">
      <c r="A19" s="64">
        <v>103060119</v>
      </c>
      <c r="B19" s="64" t="s">
        <v>1775</v>
      </c>
      <c r="C19" s="66"/>
      <c r="D19" s="86"/>
    </row>
    <row r="20" s="80" customFormat="1" ht="19" customHeight="1" spans="1:4">
      <c r="A20" s="64">
        <v>103060120</v>
      </c>
      <c r="B20" s="64" t="s">
        <v>1776</v>
      </c>
      <c r="C20" s="66"/>
      <c r="D20" s="86"/>
    </row>
    <row r="21" s="80" customFormat="1" ht="19" customHeight="1" spans="1:4">
      <c r="A21" s="64">
        <v>103060121</v>
      </c>
      <c r="B21" s="64" t="s">
        <v>1777</v>
      </c>
      <c r="C21" s="66"/>
      <c r="D21" s="86"/>
    </row>
    <row r="22" s="80" customFormat="1" ht="19" customHeight="1" spans="1:4">
      <c r="A22" s="64">
        <v>103060122</v>
      </c>
      <c r="B22" s="64" t="s">
        <v>1778</v>
      </c>
      <c r="C22" s="66"/>
      <c r="D22" s="86"/>
    </row>
    <row r="23" s="80" customFormat="1" ht="19" customHeight="1" spans="1:4">
      <c r="A23" s="64">
        <v>103060123</v>
      </c>
      <c r="B23" s="64" t="s">
        <v>1779</v>
      </c>
      <c r="C23" s="66"/>
      <c r="D23" s="86"/>
    </row>
    <row r="24" s="80" customFormat="1" ht="19" customHeight="1" spans="1:4">
      <c r="A24" s="64">
        <v>103060124</v>
      </c>
      <c r="B24" s="64" t="s">
        <v>1780</v>
      </c>
      <c r="C24" s="66"/>
      <c r="D24" s="86"/>
    </row>
    <row r="25" s="80" customFormat="1" ht="19" customHeight="1" spans="1:4">
      <c r="A25" s="64">
        <v>103060125</v>
      </c>
      <c r="B25" s="64" t="s">
        <v>1781</v>
      </c>
      <c r="C25" s="66"/>
      <c r="D25" s="86"/>
    </row>
    <row r="26" s="80" customFormat="1" ht="19" customHeight="1" spans="1:4">
      <c r="A26" s="64">
        <v>103060126</v>
      </c>
      <c r="B26" s="64" t="s">
        <v>1782</v>
      </c>
      <c r="C26" s="66"/>
      <c r="D26" s="86"/>
    </row>
    <row r="27" s="80" customFormat="1" ht="19" customHeight="1" spans="1:4">
      <c r="A27" s="64">
        <v>103060127</v>
      </c>
      <c r="B27" s="64" t="s">
        <v>1783</v>
      </c>
      <c r="C27" s="66"/>
      <c r="D27" s="86"/>
    </row>
    <row r="28" s="80" customFormat="1" ht="19" customHeight="1" spans="1:4">
      <c r="A28" s="64">
        <v>103060128</v>
      </c>
      <c r="B28" s="64" t="s">
        <v>1784</v>
      </c>
      <c r="C28" s="66"/>
      <c r="D28" s="86"/>
    </row>
    <row r="29" s="80" customFormat="1" ht="19" customHeight="1" spans="1:4">
      <c r="A29" s="64">
        <v>103060129</v>
      </c>
      <c r="B29" s="64" t="s">
        <v>1785</v>
      </c>
      <c r="C29" s="66"/>
      <c r="D29" s="86"/>
    </row>
    <row r="30" s="80" customFormat="1" ht="19" customHeight="1" spans="1:4">
      <c r="A30" s="64">
        <v>103060130</v>
      </c>
      <c r="B30" s="64" t="s">
        <v>1786</v>
      </c>
      <c r="C30" s="66"/>
      <c r="D30" s="86"/>
    </row>
    <row r="31" s="80" customFormat="1" ht="19" customHeight="1" spans="1:4">
      <c r="A31" s="64">
        <v>103060131</v>
      </c>
      <c r="B31" s="64" t="s">
        <v>1787</v>
      </c>
      <c r="C31" s="66"/>
      <c r="D31" s="86"/>
    </row>
    <row r="32" s="80" customFormat="1" ht="19" customHeight="1" spans="1:4">
      <c r="A32" s="64">
        <v>103060132</v>
      </c>
      <c r="B32" s="64" t="s">
        <v>1788</v>
      </c>
      <c r="C32" s="66"/>
      <c r="D32" s="86"/>
    </row>
    <row r="33" s="80" customFormat="1" ht="19" customHeight="1" spans="1:4">
      <c r="A33" s="64">
        <v>103060133</v>
      </c>
      <c r="B33" s="64" t="s">
        <v>1789</v>
      </c>
      <c r="C33" s="66"/>
      <c r="D33" s="86"/>
    </row>
    <row r="34" s="80" customFormat="1" ht="19" customHeight="1" spans="1:4">
      <c r="A34" s="64">
        <v>103060134</v>
      </c>
      <c r="B34" s="64" t="s">
        <v>1790</v>
      </c>
      <c r="C34" s="66"/>
      <c r="D34" s="86"/>
    </row>
    <row r="35" s="80" customFormat="1" ht="19" customHeight="1" spans="1:4">
      <c r="A35" s="64">
        <v>103060198</v>
      </c>
      <c r="B35" s="64" t="s">
        <v>1791</v>
      </c>
      <c r="C35" s="66">
        <v>670</v>
      </c>
      <c r="D35" s="86">
        <v>600</v>
      </c>
    </row>
    <row r="36" s="80" customFormat="1" ht="19" customHeight="1" spans="1:4">
      <c r="A36" s="64">
        <v>1030602</v>
      </c>
      <c r="B36" s="64" t="s">
        <v>1792</v>
      </c>
      <c r="C36" s="66">
        <f>SUM(C37:C40)</f>
        <v>0</v>
      </c>
      <c r="D36" s="66">
        <f>SUM(D37:D40)</f>
        <v>0</v>
      </c>
    </row>
    <row r="37" s="80" customFormat="1" ht="19" customHeight="1" spans="1:4">
      <c r="A37" s="64">
        <v>103060202</v>
      </c>
      <c r="B37" s="64" t="s">
        <v>1793</v>
      </c>
      <c r="C37" s="66"/>
      <c r="D37" s="86"/>
    </row>
    <row r="38" s="80" customFormat="1" ht="19" customHeight="1" spans="1:4">
      <c r="A38" s="64">
        <v>103060203</v>
      </c>
      <c r="B38" s="64" t="s">
        <v>1794</v>
      </c>
      <c r="C38" s="66"/>
      <c r="D38" s="86"/>
    </row>
    <row r="39" s="80" customFormat="1" ht="19" customHeight="1" spans="1:4">
      <c r="A39" s="64">
        <v>103060204</v>
      </c>
      <c r="B39" s="64" t="s">
        <v>1795</v>
      </c>
      <c r="C39" s="66"/>
      <c r="D39" s="86"/>
    </row>
    <row r="40" s="80" customFormat="1" ht="19" customHeight="1" spans="1:4">
      <c r="A40" s="64">
        <v>103060298</v>
      </c>
      <c r="B40" s="64" t="s">
        <v>1796</v>
      </c>
      <c r="C40" s="66"/>
      <c r="D40" s="86"/>
    </row>
    <row r="41" s="80" customFormat="1" ht="19" customHeight="1" spans="1:4">
      <c r="A41" s="64">
        <v>1030603</v>
      </c>
      <c r="B41" s="64" t="s">
        <v>1797</v>
      </c>
      <c r="C41" s="66">
        <f>SUM(C42:C46)</f>
        <v>0</v>
      </c>
      <c r="D41" s="66">
        <f>SUM(D42:D46)</f>
        <v>0</v>
      </c>
    </row>
    <row r="42" s="80" customFormat="1" ht="19" customHeight="1" spans="1:4">
      <c r="A42" s="64">
        <v>103060301</v>
      </c>
      <c r="B42" s="64" t="s">
        <v>1798</v>
      </c>
      <c r="C42" s="66"/>
      <c r="D42" s="86"/>
    </row>
    <row r="43" s="80" customFormat="1" ht="19" customHeight="1" spans="1:4">
      <c r="A43" s="64">
        <v>103060304</v>
      </c>
      <c r="B43" s="64" t="s">
        <v>1799</v>
      </c>
      <c r="C43" s="66"/>
      <c r="D43" s="86"/>
    </row>
    <row r="44" s="80" customFormat="1" ht="19" customHeight="1" spans="1:4">
      <c r="A44" s="64">
        <v>103060305</v>
      </c>
      <c r="B44" s="64" t="s">
        <v>1800</v>
      </c>
      <c r="C44" s="66"/>
      <c r="D44" s="86"/>
    </row>
    <row r="45" s="80" customFormat="1" ht="19" customHeight="1" spans="1:4">
      <c r="A45" s="64">
        <v>103060307</v>
      </c>
      <c r="B45" s="64" t="s">
        <v>1801</v>
      </c>
      <c r="C45" s="66"/>
      <c r="D45" s="86"/>
    </row>
    <row r="46" s="80" customFormat="1" ht="19" customHeight="1" spans="1:4">
      <c r="A46" s="64">
        <v>103060398</v>
      </c>
      <c r="B46" s="64" t="s">
        <v>1802</v>
      </c>
      <c r="C46" s="66"/>
      <c r="D46" s="86"/>
    </row>
    <row r="47" s="80" customFormat="1" ht="19" customHeight="1" spans="1:4">
      <c r="A47" s="64">
        <v>1030604</v>
      </c>
      <c r="B47" s="64" t="s">
        <v>1803</v>
      </c>
      <c r="C47" s="66">
        <f>C48+C49+C50</f>
        <v>0</v>
      </c>
      <c r="D47" s="66">
        <f>D48+D49+D50</f>
        <v>0</v>
      </c>
    </row>
    <row r="48" s="80" customFormat="1" ht="19" customHeight="1" spans="1:4">
      <c r="A48" s="64">
        <v>103060401</v>
      </c>
      <c r="B48" s="64" t="s">
        <v>1804</v>
      </c>
      <c r="C48" s="66"/>
      <c r="D48" s="86"/>
    </row>
    <row r="49" s="80" customFormat="1" ht="19" customHeight="1" spans="1:4">
      <c r="A49" s="64">
        <v>103060402</v>
      </c>
      <c r="B49" s="64" t="s">
        <v>1805</v>
      </c>
      <c r="C49" s="66"/>
      <c r="D49" s="86"/>
    </row>
    <row r="50" s="80" customFormat="1" ht="19" customHeight="1" spans="1:4">
      <c r="A50" s="64">
        <v>103060498</v>
      </c>
      <c r="B50" s="64" t="s">
        <v>1806</v>
      </c>
      <c r="C50" s="66"/>
      <c r="D50" s="86"/>
    </row>
    <row r="51" s="80" customFormat="1" ht="19" customHeight="1" spans="1:4">
      <c r="A51" s="64">
        <v>1030698</v>
      </c>
      <c r="B51" s="64" t="s">
        <v>1807</v>
      </c>
      <c r="C51" s="66"/>
      <c r="D51" s="86"/>
    </row>
    <row r="52" s="80" customFormat="1" ht="19" customHeight="1" spans="1:4">
      <c r="A52" s="87"/>
      <c r="B52" s="87"/>
      <c r="C52" s="88"/>
      <c r="D52" s="88"/>
    </row>
    <row r="53" s="80" customFormat="1" ht="19" customHeight="1" spans="1:4">
      <c r="A53" s="87"/>
      <c r="B53" s="89" t="s">
        <v>30</v>
      </c>
      <c r="C53" s="88">
        <f>C4+C36+C41+C47</f>
        <v>670</v>
      </c>
      <c r="D53" s="88">
        <f>D4+D36+D41+D47</f>
        <v>600</v>
      </c>
    </row>
    <row r="54" s="80" customFormat="1" ht="19" customHeight="1" spans="1:4">
      <c r="A54" s="87" t="s">
        <v>32</v>
      </c>
      <c r="B54" s="87" t="s">
        <v>33</v>
      </c>
      <c r="C54" s="88">
        <f>C55+C57+C59</f>
        <v>0</v>
      </c>
      <c r="D54" s="88">
        <f>D55+D57+D59</f>
        <v>0</v>
      </c>
    </row>
    <row r="55" s="80" customFormat="1" ht="19" customHeight="1" spans="1:4">
      <c r="A55" s="87" t="s">
        <v>1808</v>
      </c>
      <c r="B55" s="87" t="s">
        <v>1809</v>
      </c>
      <c r="C55" s="88">
        <f>C56</f>
        <v>0</v>
      </c>
      <c r="D55" s="88">
        <f>D56</f>
        <v>0</v>
      </c>
    </row>
    <row r="56" s="80" customFormat="1" ht="19" customHeight="1" spans="1:4">
      <c r="A56" s="87" t="s">
        <v>1810</v>
      </c>
      <c r="B56" s="90" t="s">
        <v>1809</v>
      </c>
      <c r="C56" s="88"/>
      <c r="D56" s="88"/>
    </row>
    <row r="57" s="80" customFormat="1" ht="19" customHeight="1" spans="1:4">
      <c r="A57" s="87" t="s">
        <v>180</v>
      </c>
      <c r="B57" s="87" t="s">
        <v>181</v>
      </c>
      <c r="C57" s="88">
        <f>C58</f>
        <v>0</v>
      </c>
      <c r="D57" s="88">
        <f>D58</f>
        <v>0</v>
      </c>
    </row>
    <row r="58" s="80" customFormat="1" ht="19" customHeight="1" spans="1:4">
      <c r="A58" s="87" t="s">
        <v>1811</v>
      </c>
      <c r="B58" s="87" t="s">
        <v>1812</v>
      </c>
      <c r="C58" s="88"/>
      <c r="D58" s="88"/>
    </row>
    <row r="59" s="80" customFormat="1" ht="19" customHeight="1" spans="1:4">
      <c r="A59" s="87" t="s">
        <v>192</v>
      </c>
      <c r="B59" s="87" t="s">
        <v>193</v>
      </c>
      <c r="C59" s="88">
        <f>C60</f>
        <v>0</v>
      </c>
      <c r="D59" s="88">
        <f>D60</f>
        <v>0</v>
      </c>
    </row>
    <row r="60" s="80" customFormat="1" ht="19" customHeight="1" spans="1:4">
      <c r="A60" s="87" t="s">
        <v>1813</v>
      </c>
      <c r="B60" s="90" t="s">
        <v>1814</v>
      </c>
      <c r="C60" s="88"/>
      <c r="D60" s="88"/>
    </row>
    <row r="61" s="80" customFormat="1" ht="19" customHeight="1" spans="1:4">
      <c r="A61" s="87"/>
      <c r="B61" s="87"/>
      <c r="C61" s="88"/>
      <c r="D61" s="88"/>
    </row>
    <row r="62" s="80" customFormat="1" ht="24" customHeight="1" spans="1:4">
      <c r="A62" s="87"/>
      <c r="B62" s="91" t="s">
        <v>1815</v>
      </c>
      <c r="C62" s="88">
        <f>C53+C54</f>
        <v>670</v>
      </c>
      <c r="D62" s="88">
        <f>D53+D54</f>
        <v>600</v>
      </c>
    </row>
    <row r="63" s="72" customFormat="1" customHeight="1" spans="2:4">
      <c r="B63" s="92"/>
      <c r="C63" s="93"/>
      <c r="D63" s="93"/>
    </row>
    <row r="64" s="72" customFormat="1" customHeight="1" spans="2:4">
      <c r="B64" s="94" t="s">
        <v>1816</v>
      </c>
      <c r="C64" s="94"/>
      <c r="D64" s="94"/>
    </row>
  </sheetData>
  <mergeCells count="1">
    <mergeCell ref="A1:D1"/>
  </mergeCells>
  <dataValidations count="1">
    <dataValidation type="decimal" operator="between" allowBlank="1" showInputMessage="1" showErrorMessage="1" sqref="C4:D4 C36:D36 C41:D41 C47:D47 C5:C35 C37:C40 C42:C46 C48:C51">
      <formula1>-99999999999999</formula1>
      <formula2>99999999999999</formula2>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workbookViewId="0">
      <pane ySplit="3" topLeftCell="A4" activePane="bottomLeft" state="frozen"/>
      <selection/>
      <selection pane="bottomLeft" activeCell="B3" sqref="B3"/>
    </sheetView>
  </sheetViews>
  <sheetFormatPr defaultColWidth="8.75" defaultRowHeight="21" customHeight="1"/>
  <cols>
    <col min="1" max="1" width="8.75" style="73"/>
    <col min="2" max="2" width="42.5" style="47" customWidth="1"/>
    <col min="3" max="3" width="15.625" style="47" customWidth="1"/>
    <col min="4" max="4" width="14.375" style="47" customWidth="1"/>
    <col min="5" max="16384" width="8.75" style="47"/>
  </cols>
  <sheetData>
    <row r="1" s="47" customFormat="1" ht="30" customHeight="1" spans="1:4">
      <c r="A1" s="74" t="s">
        <v>1817</v>
      </c>
      <c r="B1" s="74"/>
      <c r="C1" s="74"/>
      <c r="D1" s="74"/>
    </row>
    <row r="2" s="47" customFormat="1" ht="17" customHeight="1" spans="2:4">
      <c r="B2" s="75"/>
      <c r="C2" s="76"/>
      <c r="D2" s="77" t="s">
        <v>24</v>
      </c>
    </row>
    <row r="3" s="55" customFormat="1" ht="23" customHeight="1" spans="1:4">
      <c r="A3" s="63" t="s">
        <v>291</v>
      </c>
      <c r="B3" s="63" t="s">
        <v>327</v>
      </c>
      <c r="C3" s="63" t="s">
        <v>292</v>
      </c>
      <c r="D3" s="63" t="s">
        <v>293</v>
      </c>
    </row>
    <row r="4" s="56" customFormat="1" ht="17" customHeight="1" spans="1:4">
      <c r="A4" s="64">
        <v>208</v>
      </c>
      <c r="B4" s="65" t="s">
        <v>703</v>
      </c>
      <c r="C4" s="66">
        <f>C5</f>
        <v>0</v>
      </c>
      <c r="D4" s="66">
        <f>D5</f>
        <v>0</v>
      </c>
    </row>
    <row r="5" s="56" customFormat="1" ht="17" customHeight="1" spans="1:4">
      <c r="A5" s="64">
        <v>20804</v>
      </c>
      <c r="B5" s="65" t="s">
        <v>723</v>
      </c>
      <c r="C5" s="66">
        <f>C6</f>
        <v>0</v>
      </c>
      <c r="D5" s="66">
        <f>D6</f>
        <v>0</v>
      </c>
    </row>
    <row r="6" s="56" customFormat="1" ht="17" customHeight="1" spans="1:4">
      <c r="A6" s="64">
        <v>2080451</v>
      </c>
      <c r="B6" s="64" t="s">
        <v>1818</v>
      </c>
      <c r="C6" s="66"/>
      <c r="D6" s="67"/>
    </row>
    <row r="7" s="56" customFormat="1" ht="17" customHeight="1" spans="1:4">
      <c r="A7" s="64">
        <v>223</v>
      </c>
      <c r="B7" s="65" t="s">
        <v>1819</v>
      </c>
      <c r="C7" s="66">
        <f>C8+C19+C28+C30</f>
        <v>0</v>
      </c>
      <c r="D7" s="66">
        <f>D8+D19+D28+D30</f>
        <v>600</v>
      </c>
    </row>
    <row r="8" s="56" customFormat="1" ht="17" customHeight="1" spans="1:4">
      <c r="A8" s="64">
        <v>22301</v>
      </c>
      <c r="B8" s="65" t="s">
        <v>1820</v>
      </c>
      <c r="C8" s="66">
        <f>SUM(C9:C18)</f>
        <v>0</v>
      </c>
      <c r="D8" s="66">
        <f>SUM(D9:D18)</f>
        <v>0</v>
      </c>
    </row>
    <row r="9" s="56" customFormat="1" ht="17" customHeight="1" spans="1:4">
      <c r="A9" s="64">
        <v>2230101</v>
      </c>
      <c r="B9" s="64" t="s">
        <v>1821</v>
      </c>
      <c r="C9" s="66"/>
      <c r="D9" s="67"/>
    </row>
    <row r="10" s="56" customFormat="1" ht="17" customHeight="1" spans="1:4">
      <c r="A10" s="64">
        <v>2230102</v>
      </c>
      <c r="B10" s="64" t="s">
        <v>1822</v>
      </c>
      <c r="C10" s="66"/>
      <c r="D10" s="67"/>
    </row>
    <row r="11" s="56" customFormat="1" ht="17" customHeight="1" spans="1:4">
      <c r="A11" s="64">
        <v>2230103</v>
      </c>
      <c r="B11" s="64" t="s">
        <v>1823</v>
      </c>
      <c r="C11" s="66"/>
      <c r="D11" s="67"/>
    </row>
    <row r="12" s="56" customFormat="1" ht="17" customHeight="1" spans="1:4">
      <c r="A12" s="64">
        <v>2230104</v>
      </c>
      <c r="B12" s="64" t="s">
        <v>1824</v>
      </c>
      <c r="C12" s="66"/>
      <c r="D12" s="67"/>
    </row>
    <row r="13" s="56" customFormat="1" ht="17" customHeight="1" spans="1:4">
      <c r="A13" s="64">
        <v>2230105</v>
      </c>
      <c r="B13" s="64" t="s">
        <v>1825</v>
      </c>
      <c r="C13" s="66"/>
      <c r="D13" s="67"/>
    </row>
    <row r="14" s="56" customFormat="1" ht="17" customHeight="1" spans="1:4">
      <c r="A14" s="64">
        <v>2230106</v>
      </c>
      <c r="B14" s="64" t="s">
        <v>1826</v>
      </c>
      <c r="C14" s="66"/>
      <c r="D14" s="67"/>
    </row>
    <row r="15" s="56" customFormat="1" ht="17" customHeight="1" spans="1:4">
      <c r="A15" s="64">
        <v>2230107</v>
      </c>
      <c r="B15" s="64" t="s">
        <v>1827</v>
      </c>
      <c r="C15" s="66"/>
      <c r="D15" s="67"/>
    </row>
    <row r="16" s="56" customFormat="1" ht="17" customHeight="1" spans="1:4">
      <c r="A16" s="64">
        <v>2230108</v>
      </c>
      <c r="B16" s="64" t="s">
        <v>1828</v>
      </c>
      <c r="C16" s="66"/>
      <c r="D16" s="67"/>
    </row>
    <row r="17" s="56" customFormat="1" ht="17" customHeight="1" spans="1:4">
      <c r="A17" s="64">
        <v>2230109</v>
      </c>
      <c r="B17" s="64" t="s">
        <v>1829</v>
      </c>
      <c r="C17" s="66"/>
      <c r="D17" s="67"/>
    </row>
    <row r="18" s="56" customFormat="1" ht="17" customHeight="1" spans="1:4">
      <c r="A18" s="64">
        <v>2230199</v>
      </c>
      <c r="B18" s="64" t="s">
        <v>1830</v>
      </c>
      <c r="C18" s="66"/>
      <c r="D18" s="67"/>
    </row>
    <row r="19" s="56" customFormat="1" ht="17" customHeight="1" spans="1:4">
      <c r="A19" s="64">
        <v>22302</v>
      </c>
      <c r="B19" s="65" t="s">
        <v>1831</v>
      </c>
      <c r="C19" s="66">
        <f>SUM(C20:C27)</f>
        <v>0</v>
      </c>
      <c r="D19" s="66">
        <f>SUM(D20:D27)</f>
        <v>0</v>
      </c>
    </row>
    <row r="20" s="56" customFormat="1" ht="17" customHeight="1" spans="1:4">
      <c r="A20" s="64">
        <v>2230201</v>
      </c>
      <c r="B20" s="64" t="s">
        <v>1832</v>
      </c>
      <c r="C20" s="66"/>
      <c r="D20" s="67"/>
    </row>
    <row r="21" s="56" customFormat="1" ht="17" customHeight="1" spans="1:4">
      <c r="A21" s="64">
        <v>2230202</v>
      </c>
      <c r="B21" s="64" t="s">
        <v>1833</v>
      </c>
      <c r="C21" s="66"/>
      <c r="D21" s="67"/>
    </row>
    <row r="22" s="56" customFormat="1" ht="17" customHeight="1" spans="1:4">
      <c r="A22" s="64">
        <v>2230203</v>
      </c>
      <c r="B22" s="64" t="s">
        <v>1834</v>
      </c>
      <c r="C22" s="66"/>
      <c r="D22" s="67"/>
    </row>
    <row r="23" s="56" customFormat="1" ht="17" customHeight="1" spans="1:4">
      <c r="A23" s="64">
        <v>2230204</v>
      </c>
      <c r="B23" s="64" t="s">
        <v>1835</v>
      </c>
      <c r="C23" s="66"/>
      <c r="D23" s="67"/>
    </row>
    <row r="24" s="56" customFormat="1" ht="17" customHeight="1" spans="1:4">
      <c r="A24" s="64">
        <v>2230205</v>
      </c>
      <c r="B24" s="64" t="s">
        <v>1836</v>
      </c>
      <c r="C24" s="66"/>
      <c r="D24" s="67"/>
    </row>
    <row r="25" s="56" customFormat="1" ht="17" customHeight="1" spans="1:4">
      <c r="A25" s="64">
        <v>2230206</v>
      </c>
      <c r="B25" s="64" t="s">
        <v>1837</v>
      </c>
      <c r="C25" s="66"/>
      <c r="D25" s="67"/>
    </row>
    <row r="26" s="56" customFormat="1" ht="17" customHeight="1" spans="1:4">
      <c r="A26" s="64">
        <v>2230208</v>
      </c>
      <c r="B26" s="64" t="s">
        <v>1838</v>
      </c>
      <c r="C26" s="66"/>
      <c r="D26" s="67"/>
    </row>
    <row r="27" s="56" customFormat="1" ht="17" customHeight="1" spans="1:4">
      <c r="A27" s="64">
        <v>2230299</v>
      </c>
      <c r="B27" s="64" t="s">
        <v>1839</v>
      </c>
      <c r="C27" s="66"/>
      <c r="D27" s="67"/>
    </row>
    <row r="28" s="56" customFormat="1" ht="17" customHeight="1" spans="1:4">
      <c r="A28" s="64">
        <v>22303</v>
      </c>
      <c r="B28" s="65" t="s">
        <v>1840</v>
      </c>
      <c r="C28" s="66">
        <f>C29</f>
        <v>0</v>
      </c>
      <c r="D28" s="66">
        <f>D29</f>
        <v>0</v>
      </c>
    </row>
    <row r="29" s="56" customFormat="1" ht="17" customHeight="1" spans="1:4">
      <c r="A29" s="64">
        <v>2230301</v>
      </c>
      <c r="B29" s="64" t="s">
        <v>1841</v>
      </c>
      <c r="C29" s="66"/>
      <c r="D29" s="67"/>
    </row>
    <row r="30" s="56" customFormat="1" ht="17" customHeight="1" spans="1:4">
      <c r="A30" s="64">
        <v>22399</v>
      </c>
      <c r="B30" s="65" t="s">
        <v>1842</v>
      </c>
      <c r="C30" s="66">
        <f>C31</f>
        <v>0</v>
      </c>
      <c r="D30" s="66">
        <f>D31</f>
        <v>600</v>
      </c>
    </row>
    <row r="31" s="56" customFormat="1" ht="17" customHeight="1" spans="1:4">
      <c r="A31" s="64">
        <v>2239999</v>
      </c>
      <c r="B31" s="64" t="s">
        <v>1843</v>
      </c>
      <c r="C31" s="66"/>
      <c r="D31" s="67">
        <v>600</v>
      </c>
    </row>
    <row r="32" s="56" customFormat="1" ht="17" customHeight="1" spans="1:4">
      <c r="A32" s="68"/>
      <c r="B32" s="68"/>
      <c r="C32" s="69"/>
      <c r="D32" s="67"/>
    </row>
    <row r="33" s="56" customFormat="1" ht="17" customHeight="1" spans="1:4">
      <c r="A33" s="68"/>
      <c r="B33" s="70" t="s">
        <v>31</v>
      </c>
      <c r="C33" s="69">
        <f>C4+C7</f>
        <v>0</v>
      </c>
      <c r="D33" s="69">
        <f>D4+D7</f>
        <v>600</v>
      </c>
    </row>
    <row r="34" s="56" customFormat="1" ht="17" customHeight="1" spans="1:4">
      <c r="A34" s="68" t="s">
        <v>34</v>
      </c>
      <c r="B34" s="68" t="s">
        <v>35</v>
      </c>
      <c r="C34" s="69">
        <f>C35+C37+C39+C41</f>
        <v>670</v>
      </c>
      <c r="D34" s="69">
        <f>D35+D37+D39+D41</f>
        <v>0</v>
      </c>
    </row>
    <row r="35" s="56" customFormat="1" ht="17" customHeight="1" spans="1:4">
      <c r="A35" s="68" t="s">
        <v>1844</v>
      </c>
      <c r="B35" s="78" t="s">
        <v>1845</v>
      </c>
      <c r="C35" s="69">
        <f>C36</f>
        <v>0</v>
      </c>
      <c r="D35" s="69">
        <f>D36</f>
        <v>0</v>
      </c>
    </row>
    <row r="36" s="56" customFormat="1" ht="17" customHeight="1" spans="1:4">
      <c r="A36" s="68" t="s">
        <v>1846</v>
      </c>
      <c r="B36" s="78" t="s">
        <v>1847</v>
      </c>
      <c r="C36" s="69"/>
      <c r="D36" s="67"/>
    </row>
    <row r="37" s="56" customFormat="1" ht="17" customHeight="1" spans="1:4">
      <c r="A37" s="68" t="s">
        <v>182</v>
      </c>
      <c r="B37" s="68" t="s">
        <v>183</v>
      </c>
      <c r="C37" s="69">
        <f>C38</f>
        <v>0</v>
      </c>
      <c r="D37" s="69">
        <f>D38</f>
        <v>0</v>
      </c>
    </row>
    <row r="38" s="56" customFormat="1" ht="17" customHeight="1" spans="1:4">
      <c r="A38" s="68" t="s">
        <v>1848</v>
      </c>
      <c r="B38" s="68" t="s">
        <v>1849</v>
      </c>
      <c r="C38" s="67"/>
      <c r="D38" s="67"/>
    </row>
    <row r="39" s="71" customFormat="1" ht="17" customHeight="1" spans="1:10">
      <c r="A39" s="68" t="s">
        <v>194</v>
      </c>
      <c r="B39" s="68" t="s">
        <v>195</v>
      </c>
      <c r="C39" s="67">
        <f>C40</f>
        <v>670</v>
      </c>
      <c r="D39" s="67">
        <f>D40</f>
        <v>0</v>
      </c>
      <c r="E39" s="56"/>
      <c r="F39" s="56"/>
      <c r="G39" s="56"/>
      <c r="H39" s="56"/>
      <c r="I39" s="56"/>
      <c r="J39" s="56"/>
    </row>
    <row r="40" s="71" customFormat="1" ht="17" customHeight="1" spans="1:10">
      <c r="A40" s="68" t="s">
        <v>1850</v>
      </c>
      <c r="B40" s="68" t="s">
        <v>1851</v>
      </c>
      <c r="C40" s="67">
        <v>670</v>
      </c>
      <c r="D40" s="67"/>
      <c r="E40" s="56"/>
      <c r="F40" s="56"/>
      <c r="G40" s="56"/>
      <c r="H40" s="56"/>
      <c r="I40" s="56"/>
      <c r="J40" s="56"/>
    </row>
    <row r="41" s="71" customFormat="1" ht="17" customHeight="1" spans="1:10">
      <c r="A41" s="68" t="s">
        <v>200</v>
      </c>
      <c r="B41" s="68" t="s">
        <v>201</v>
      </c>
      <c r="C41" s="67">
        <f>C42</f>
        <v>0</v>
      </c>
      <c r="D41" s="67">
        <f>D42</f>
        <v>0</v>
      </c>
      <c r="E41" s="56"/>
      <c r="F41" s="56"/>
      <c r="G41" s="56"/>
      <c r="H41" s="56"/>
      <c r="I41" s="56"/>
      <c r="J41" s="56"/>
    </row>
    <row r="42" s="71" customFormat="1" ht="17" customHeight="1" spans="1:10">
      <c r="A42" s="68" t="s">
        <v>1852</v>
      </c>
      <c r="B42" s="78" t="s">
        <v>1853</v>
      </c>
      <c r="C42" s="67"/>
      <c r="D42" s="67"/>
      <c r="E42" s="56"/>
      <c r="F42" s="56"/>
      <c r="G42" s="56"/>
      <c r="H42" s="56"/>
      <c r="I42" s="56"/>
      <c r="J42" s="56"/>
    </row>
    <row r="43" s="71" customFormat="1" ht="17" customHeight="1" spans="1:10">
      <c r="A43" s="68"/>
      <c r="B43" s="79" t="s">
        <v>1854</v>
      </c>
      <c r="C43" s="67">
        <f>C33+C34</f>
        <v>670</v>
      </c>
      <c r="D43" s="67">
        <f>D33+D34</f>
        <v>600</v>
      </c>
      <c r="E43" s="56"/>
      <c r="F43" s="56"/>
      <c r="G43" s="56"/>
      <c r="H43" s="56"/>
      <c r="I43" s="56"/>
      <c r="J43" s="56"/>
    </row>
    <row r="44" s="72" customFormat="1" customHeight="1" spans="2:10">
      <c r="B44" s="47"/>
      <c r="C44" s="47"/>
      <c r="D44" s="47"/>
      <c r="E44" s="47"/>
      <c r="F44" s="47"/>
      <c r="G44" s="47"/>
      <c r="H44" s="47"/>
      <c r="I44" s="47"/>
      <c r="J44" s="47"/>
    </row>
    <row r="45" s="72" customFormat="1" customHeight="1" spans="2:10">
      <c r="B45" s="47"/>
      <c r="C45" s="47"/>
      <c r="D45" s="47"/>
      <c r="E45" s="47"/>
      <c r="F45" s="47"/>
      <c r="G45" s="47"/>
      <c r="H45" s="47"/>
      <c r="I45" s="47"/>
      <c r="J45" s="47"/>
    </row>
    <row r="46" s="72" customFormat="1" customHeight="1" spans="2:10">
      <c r="B46" s="47"/>
      <c r="C46" s="47"/>
      <c r="D46" s="47"/>
      <c r="E46" s="47"/>
      <c r="F46" s="47"/>
      <c r="G46" s="47"/>
      <c r="H46" s="47"/>
      <c r="I46" s="47"/>
      <c r="J46" s="47"/>
    </row>
    <row r="47" s="72" customFormat="1" customHeight="1" spans="2:10">
      <c r="B47" s="47"/>
      <c r="C47" s="47"/>
      <c r="D47" s="47"/>
      <c r="E47" s="47"/>
      <c r="F47" s="47"/>
      <c r="G47" s="47"/>
      <c r="H47" s="47"/>
      <c r="I47" s="47"/>
      <c r="J47" s="47"/>
    </row>
    <row r="48" s="72" customFormat="1" customHeight="1" spans="2:10">
      <c r="B48" s="47"/>
      <c r="C48" s="47"/>
      <c r="D48" s="47"/>
      <c r="E48" s="47"/>
      <c r="F48" s="47"/>
      <c r="G48" s="47"/>
      <c r="H48" s="47"/>
      <c r="I48" s="47"/>
      <c r="J48" s="47"/>
    </row>
    <row r="49" s="72" customFormat="1" customHeight="1" spans="2:10">
      <c r="B49" s="47"/>
      <c r="C49" s="47"/>
      <c r="D49" s="47"/>
      <c r="E49" s="47"/>
      <c r="F49" s="47"/>
      <c r="G49" s="47"/>
      <c r="H49" s="47"/>
      <c r="I49" s="47"/>
      <c r="J49" s="47"/>
    </row>
    <row r="50" s="72" customFormat="1" customHeight="1" spans="2:10">
      <c r="B50" s="47"/>
      <c r="C50" s="47"/>
      <c r="D50" s="47"/>
      <c r="E50" s="47"/>
      <c r="F50" s="47"/>
      <c r="G50" s="47"/>
      <c r="H50" s="47"/>
      <c r="I50" s="47"/>
      <c r="J50" s="47"/>
    </row>
    <row r="51" s="72" customFormat="1" customHeight="1" spans="2:10">
      <c r="B51" s="47"/>
      <c r="C51" s="47"/>
      <c r="D51" s="47"/>
      <c r="E51" s="47"/>
      <c r="F51" s="47"/>
      <c r="G51" s="47"/>
      <c r="H51" s="47"/>
      <c r="I51" s="47"/>
      <c r="J51" s="47"/>
    </row>
    <row r="52" s="72" customFormat="1" customHeight="1" spans="2:10">
      <c r="B52" s="47"/>
      <c r="C52" s="47"/>
      <c r="D52" s="47"/>
      <c r="E52" s="47"/>
      <c r="F52" s="47"/>
      <c r="G52" s="47"/>
      <c r="H52" s="47"/>
      <c r="I52" s="47"/>
      <c r="J52" s="47"/>
    </row>
    <row r="53" s="72" customFormat="1" customHeight="1" spans="2:10">
      <c r="B53" s="47"/>
      <c r="C53" s="47"/>
      <c r="D53" s="47"/>
      <c r="E53" s="47"/>
      <c r="F53" s="47"/>
      <c r="G53" s="47"/>
      <c r="H53" s="47"/>
      <c r="I53" s="47"/>
      <c r="J53" s="47"/>
    </row>
    <row r="54" s="72" customFormat="1" customHeight="1" spans="2:10">
      <c r="B54" s="47"/>
      <c r="C54" s="47"/>
      <c r="D54" s="47"/>
      <c r="E54" s="47"/>
      <c r="F54" s="47"/>
      <c r="G54" s="47"/>
      <c r="H54" s="47"/>
      <c r="I54" s="47"/>
      <c r="J54" s="47"/>
    </row>
    <row r="55" s="72" customFormat="1" customHeight="1" spans="2:10">
      <c r="B55" s="47"/>
      <c r="C55" s="47"/>
      <c r="D55" s="47"/>
      <c r="E55" s="47"/>
      <c r="F55" s="47"/>
      <c r="G55" s="47"/>
      <c r="H55" s="47"/>
      <c r="I55" s="47"/>
      <c r="J55" s="47"/>
    </row>
    <row r="56" s="72" customFormat="1" customHeight="1" spans="2:10">
      <c r="B56" s="47"/>
      <c r="C56" s="47"/>
      <c r="D56" s="47"/>
      <c r="E56" s="47"/>
      <c r="F56" s="47"/>
      <c r="G56" s="47"/>
      <c r="H56" s="47"/>
      <c r="I56" s="47"/>
      <c r="J56" s="47"/>
    </row>
  </sheetData>
  <mergeCells count="1">
    <mergeCell ref="A1:D1"/>
  </mergeCells>
  <dataValidations count="1">
    <dataValidation type="decimal" operator="between" allowBlank="1" showInputMessage="1" showErrorMessage="1" sqref="C4:D4 C5:D5 C6 C7:D7 C8:D8 C19:D19 C28:D28 C29 C30:D30 C31 C9:C18 C20:C27">
      <formula1>-99999999999999</formula1>
      <formula2>99999999999999</formula2>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pane ySplit="3" topLeftCell="A4" activePane="bottomLeft" state="frozen"/>
      <selection/>
      <selection pane="bottomLeft" activeCell="A1" sqref="A1:D1"/>
    </sheetView>
  </sheetViews>
  <sheetFormatPr defaultColWidth="12.1833333333333" defaultRowHeight="17" customHeight="1" outlineLevelCol="3"/>
  <cols>
    <col min="1" max="1" width="9.5" style="57" customWidth="1"/>
    <col min="2" max="2" width="37.225" style="27" customWidth="1"/>
    <col min="3" max="4" width="14.5" style="27" customWidth="1"/>
    <col min="5" max="250" width="12.1833333333333" style="27" customWidth="1"/>
    <col min="251" max="16383" width="12.1833333333333" style="1"/>
    <col min="16384" max="16384" width="12.1833333333333" style="58"/>
  </cols>
  <sheetData>
    <row r="1" s="27" customFormat="1" ht="34" customHeight="1" spans="1:4">
      <c r="A1" s="59" t="s">
        <v>1855</v>
      </c>
      <c r="B1" s="59"/>
      <c r="C1" s="59"/>
      <c r="D1" s="59"/>
    </row>
    <row r="2" s="27" customFormat="1" ht="16.95" customHeight="1" spans="1:4">
      <c r="A2" s="60"/>
      <c r="B2" s="61"/>
      <c r="C2" s="61"/>
      <c r="D2" s="62" t="s">
        <v>24</v>
      </c>
    </row>
    <row r="3" s="55" customFormat="1" ht="23" customHeight="1" spans="1:4">
      <c r="A3" s="63" t="s">
        <v>291</v>
      </c>
      <c r="B3" s="63" t="s">
        <v>327</v>
      </c>
      <c r="C3" s="63" t="s">
        <v>292</v>
      </c>
      <c r="D3" s="63" t="s">
        <v>293</v>
      </c>
    </row>
    <row r="4" s="56" customFormat="1" customHeight="1" spans="1:4">
      <c r="A4" s="64">
        <v>208</v>
      </c>
      <c r="B4" s="65" t="s">
        <v>703</v>
      </c>
      <c r="C4" s="66">
        <f>C5</f>
        <v>0</v>
      </c>
      <c r="D4" s="66">
        <f>D5</f>
        <v>0</v>
      </c>
    </row>
    <row r="5" s="56" customFormat="1" customHeight="1" spans="1:4">
      <c r="A5" s="64">
        <v>20804</v>
      </c>
      <c r="B5" s="65" t="s">
        <v>723</v>
      </c>
      <c r="C5" s="66">
        <f>C6</f>
        <v>0</v>
      </c>
      <c r="D5" s="66">
        <f>D6</f>
        <v>0</v>
      </c>
    </row>
    <row r="6" s="56" customFormat="1" customHeight="1" spans="1:4">
      <c r="A6" s="64">
        <v>2080451</v>
      </c>
      <c r="B6" s="64" t="s">
        <v>1818</v>
      </c>
      <c r="C6" s="66"/>
      <c r="D6" s="67"/>
    </row>
    <row r="7" s="56" customFormat="1" customHeight="1" spans="1:4">
      <c r="A7" s="64">
        <v>223</v>
      </c>
      <c r="B7" s="65" t="s">
        <v>1819</v>
      </c>
      <c r="C7" s="66">
        <f>C8+C19+C28+C30</f>
        <v>0</v>
      </c>
      <c r="D7" s="66">
        <f>D8+D19+D28+D30</f>
        <v>600</v>
      </c>
    </row>
    <row r="8" s="56" customFormat="1" customHeight="1" spans="1:4">
      <c r="A8" s="64">
        <v>22301</v>
      </c>
      <c r="B8" s="65" t="s">
        <v>1820</v>
      </c>
      <c r="C8" s="66">
        <f>SUM(C9:C18)</f>
        <v>0</v>
      </c>
      <c r="D8" s="66">
        <f>SUM(D9:D18)</f>
        <v>0</v>
      </c>
    </row>
    <row r="9" s="56" customFormat="1" customHeight="1" spans="1:4">
      <c r="A9" s="64">
        <v>2230101</v>
      </c>
      <c r="B9" s="64" t="s">
        <v>1821</v>
      </c>
      <c r="C9" s="66"/>
      <c r="D9" s="67"/>
    </row>
    <row r="10" s="56" customFormat="1" customHeight="1" spans="1:4">
      <c r="A10" s="64">
        <v>2230102</v>
      </c>
      <c r="B10" s="64" t="s">
        <v>1822</v>
      </c>
      <c r="C10" s="66"/>
      <c r="D10" s="67"/>
    </row>
    <row r="11" s="56" customFormat="1" customHeight="1" spans="1:4">
      <c r="A11" s="64">
        <v>2230103</v>
      </c>
      <c r="B11" s="64" t="s">
        <v>1823</v>
      </c>
      <c r="C11" s="66"/>
      <c r="D11" s="67"/>
    </row>
    <row r="12" s="56" customFormat="1" customHeight="1" spans="1:4">
      <c r="A12" s="64">
        <v>2230104</v>
      </c>
      <c r="B12" s="64" t="s">
        <v>1824</v>
      </c>
      <c r="C12" s="66"/>
      <c r="D12" s="67"/>
    </row>
    <row r="13" s="56" customFormat="1" customHeight="1" spans="1:4">
      <c r="A13" s="64">
        <v>2230105</v>
      </c>
      <c r="B13" s="64" t="s">
        <v>1825</v>
      </c>
      <c r="C13" s="66"/>
      <c r="D13" s="67"/>
    </row>
    <row r="14" s="56" customFormat="1" customHeight="1" spans="1:4">
      <c r="A14" s="64">
        <v>2230106</v>
      </c>
      <c r="B14" s="64" t="s">
        <v>1826</v>
      </c>
      <c r="C14" s="66"/>
      <c r="D14" s="67"/>
    </row>
    <row r="15" s="56" customFormat="1" customHeight="1" spans="1:4">
      <c r="A15" s="64">
        <v>2230107</v>
      </c>
      <c r="B15" s="64" t="s">
        <v>1827</v>
      </c>
      <c r="C15" s="66"/>
      <c r="D15" s="67"/>
    </row>
    <row r="16" s="56" customFormat="1" customHeight="1" spans="1:4">
      <c r="A16" s="64">
        <v>2230108</v>
      </c>
      <c r="B16" s="64" t="s">
        <v>1828</v>
      </c>
      <c r="C16" s="66"/>
      <c r="D16" s="67"/>
    </row>
    <row r="17" s="56" customFormat="1" customHeight="1" spans="1:4">
      <c r="A17" s="64">
        <v>2230109</v>
      </c>
      <c r="B17" s="64" t="s">
        <v>1829</v>
      </c>
      <c r="C17" s="66"/>
      <c r="D17" s="67"/>
    </row>
    <row r="18" s="56" customFormat="1" customHeight="1" spans="1:4">
      <c r="A18" s="64">
        <v>2230199</v>
      </c>
      <c r="B18" s="64" t="s">
        <v>1830</v>
      </c>
      <c r="C18" s="66"/>
      <c r="D18" s="67"/>
    </row>
    <row r="19" s="56" customFormat="1" customHeight="1" spans="1:4">
      <c r="A19" s="64">
        <v>22302</v>
      </c>
      <c r="B19" s="65" t="s">
        <v>1831</v>
      </c>
      <c r="C19" s="66">
        <f>SUM(C20:C27)</f>
        <v>0</v>
      </c>
      <c r="D19" s="66">
        <f>SUM(D20:D27)</f>
        <v>0</v>
      </c>
    </row>
    <row r="20" s="56" customFormat="1" customHeight="1" spans="1:4">
      <c r="A20" s="64">
        <v>2230201</v>
      </c>
      <c r="B20" s="64" t="s">
        <v>1832</v>
      </c>
      <c r="C20" s="66"/>
      <c r="D20" s="67"/>
    </row>
    <row r="21" s="56" customFormat="1" customHeight="1" spans="1:4">
      <c r="A21" s="64">
        <v>2230202</v>
      </c>
      <c r="B21" s="64" t="s">
        <v>1833</v>
      </c>
      <c r="C21" s="66"/>
      <c r="D21" s="67"/>
    </row>
    <row r="22" s="56" customFormat="1" customHeight="1" spans="1:4">
      <c r="A22" s="64">
        <v>2230203</v>
      </c>
      <c r="B22" s="64" t="s">
        <v>1834</v>
      </c>
      <c r="C22" s="66"/>
      <c r="D22" s="67"/>
    </row>
    <row r="23" s="56" customFormat="1" customHeight="1" spans="1:4">
      <c r="A23" s="64">
        <v>2230204</v>
      </c>
      <c r="B23" s="64" t="s">
        <v>1835</v>
      </c>
      <c r="C23" s="66"/>
      <c r="D23" s="67"/>
    </row>
    <row r="24" s="56" customFormat="1" customHeight="1" spans="1:4">
      <c r="A24" s="64">
        <v>2230205</v>
      </c>
      <c r="B24" s="64" t="s">
        <v>1836</v>
      </c>
      <c r="C24" s="66"/>
      <c r="D24" s="67"/>
    </row>
    <row r="25" s="56" customFormat="1" customHeight="1" spans="1:4">
      <c r="A25" s="64">
        <v>2230206</v>
      </c>
      <c r="B25" s="64" t="s">
        <v>1837</v>
      </c>
      <c r="C25" s="66"/>
      <c r="D25" s="67"/>
    </row>
    <row r="26" s="56" customFormat="1" customHeight="1" spans="1:4">
      <c r="A26" s="64">
        <v>2230208</v>
      </c>
      <c r="B26" s="64" t="s">
        <v>1838</v>
      </c>
      <c r="C26" s="66"/>
      <c r="D26" s="67"/>
    </row>
    <row r="27" s="56" customFormat="1" customHeight="1" spans="1:4">
      <c r="A27" s="64">
        <v>2230299</v>
      </c>
      <c r="B27" s="64" t="s">
        <v>1839</v>
      </c>
      <c r="C27" s="66"/>
      <c r="D27" s="67"/>
    </row>
    <row r="28" s="56" customFormat="1" customHeight="1" spans="1:4">
      <c r="A28" s="64">
        <v>22303</v>
      </c>
      <c r="B28" s="65" t="s">
        <v>1840</v>
      </c>
      <c r="C28" s="66">
        <f>C29</f>
        <v>0</v>
      </c>
      <c r="D28" s="66">
        <f>D29</f>
        <v>0</v>
      </c>
    </row>
    <row r="29" s="56" customFormat="1" customHeight="1" spans="1:4">
      <c r="A29" s="64">
        <v>2230301</v>
      </c>
      <c r="B29" s="64" t="s">
        <v>1841</v>
      </c>
      <c r="C29" s="66"/>
      <c r="D29" s="67"/>
    </row>
    <row r="30" s="56" customFormat="1" customHeight="1" spans="1:4">
      <c r="A30" s="64">
        <v>22399</v>
      </c>
      <c r="B30" s="65" t="s">
        <v>1842</v>
      </c>
      <c r="C30" s="66">
        <f>C31</f>
        <v>0</v>
      </c>
      <c r="D30" s="66">
        <f>D31</f>
        <v>600</v>
      </c>
    </row>
    <row r="31" s="56" customFormat="1" customHeight="1" spans="1:4">
      <c r="A31" s="64">
        <v>2239999</v>
      </c>
      <c r="B31" s="64" t="s">
        <v>1843</v>
      </c>
      <c r="C31" s="66"/>
      <c r="D31" s="67">
        <v>600</v>
      </c>
    </row>
    <row r="32" s="56" customFormat="1" customHeight="1" spans="1:4">
      <c r="A32" s="68"/>
      <c r="B32" s="68"/>
      <c r="C32" s="69"/>
      <c r="D32" s="67"/>
    </row>
    <row r="33" s="56" customFormat="1" customHeight="1" spans="1:4">
      <c r="A33" s="68"/>
      <c r="B33" s="70" t="s">
        <v>31</v>
      </c>
      <c r="C33" s="69">
        <f>C4+C7</f>
        <v>0</v>
      </c>
      <c r="D33" s="69">
        <f>D4+D7</f>
        <v>600</v>
      </c>
    </row>
  </sheetData>
  <mergeCells count="1">
    <mergeCell ref="A1:D1"/>
  </mergeCells>
  <dataValidations count="1">
    <dataValidation type="decimal" operator="between" allowBlank="1" showInputMessage="1" showErrorMessage="1" sqref="C4:D4 C5:D5 C6 C7:D7 C8:D8 C19:D19 C28:D28 C29 C30:D30 C31 C9:C18 C20:C27">
      <formula1>-99999999999999</formula1>
      <formula2>99999999999999</formula2>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A1" sqref="A1:B1"/>
    </sheetView>
  </sheetViews>
  <sheetFormatPr defaultColWidth="8.75" defaultRowHeight="13.5" outlineLevelCol="1"/>
  <cols>
    <col min="1" max="1" width="32.875" style="47" customWidth="1"/>
    <col min="2" max="2" width="37.5" style="47" customWidth="1"/>
    <col min="3" max="16384" width="8.75" style="47"/>
  </cols>
  <sheetData>
    <row r="1" s="47" customFormat="1" ht="31" customHeight="1" spans="1:2">
      <c r="A1" s="5" t="s">
        <v>1856</v>
      </c>
      <c r="B1" s="5"/>
    </row>
    <row r="2" s="47" customFormat="1" ht="20.1" customHeight="1" spans="1:2">
      <c r="A2" s="48"/>
      <c r="B2" s="7" t="s">
        <v>24</v>
      </c>
    </row>
    <row r="3" s="47" customFormat="1" ht="33" customHeight="1" spans="1:2">
      <c r="A3" s="49" t="s">
        <v>1747</v>
      </c>
      <c r="B3" s="49" t="s">
        <v>29</v>
      </c>
    </row>
    <row r="4" s="47" customFormat="1" ht="33" customHeight="1" spans="1:2">
      <c r="A4" s="50" t="s">
        <v>1748</v>
      </c>
      <c r="B4" s="51"/>
    </row>
    <row r="5" s="47" customFormat="1" ht="33" customHeight="1" spans="1:2">
      <c r="A5" s="50" t="s">
        <v>1749</v>
      </c>
      <c r="B5" s="51"/>
    </row>
    <row r="6" s="47" customFormat="1" ht="33" customHeight="1" spans="1:2">
      <c r="A6" s="50" t="s">
        <v>1750</v>
      </c>
      <c r="B6" s="51"/>
    </row>
    <row r="7" s="47" customFormat="1" ht="33" customHeight="1" spans="1:2">
      <c r="A7" s="50" t="s">
        <v>1751</v>
      </c>
      <c r="B7" s="51"/>
    </row>
    <row r="8" s="47" customFormat="1" ht="33" customHeight="1" spans="1:2">
      <c r="A8" s="50" t="s">
        <v>1752</v>
      </c>
      <c r="B8" s="51"/>
    </row>
    <row r="9" s="27" customFormat="1" ht="33" customHeight="1" spans="1:2">
      <c r="A9" s="52" t="s">
        <v>1753</v>
      </c>
      <c r="B9" s="51"/>
    </row>
    <row r="10" s="27" customFormat="1" ht="33" customHeight="1" spans="1:2">
      <c r="A10" s="50" t="s">
        <v>1754</v>
      </c>
      <c r="B10" s="51"/>
    </row>
    <row r="11" s="47" customFormat="1" ht="33" customHeight="1" spans="1:2">
      <c r="A11" s="53" t="s">
        <v>1755</v>
      </c>
      <c r="B11" s="51"/>
    </row>
    <row r="12" s="47" customFormat="1" ht="45" customHeight="1" spans="1:2">
      <c r="A12" s="54" t="s">
        <v>1857</v>
      </c>
      <c r="B12" s="54"/>
    </row>
    <row r="13" s="47" customFormat="1" ht="30" customHeight="1"/>
  </sheetData>
  <mergeCells count="2">
    <mergeCell ref="A1:B1"/>
    <mergeCell ref="A12:B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22" sqref="A22"/>
    </sheetView>
  </sheetViews>
  <sheetFormatPr defaultColWidth="9" defaultRowHeight="25" customHeight="1"/>
  <cols>
    <col min="1" max="1" width="84.375" style="253" customWidth="1"/>
    <col min="2" max="16384" width="9" style="253"/>
  </cols>
  <sheetData>
    <row r="1" ht="39" customHeight="1" spans="1:1">
      <c r="A1" s="254" t="s">
        <v>1</v>
      </c>
    </row>
    <row r="2" customHeight="1" spans="1:1">
      <c r="A2" s="255" t="s">
        <v>2</v>
      </c>
    </row>
    <row r="3" customHeight="1" spans="1:1">
      <c r="A3" s="255" t="s">
        <v>3</v>
      </c>
    </row>
    <row r="4" customHeight="1" spans="1:1">
      <c r="A4" s="255" t="s">
        <v>4</v>
      </c>
    </row>
    <row r="5" customHeight="1" spans="1:1">
      <c r="A5" s="255" t="s">
        <v>5</v>
      </c>
    </row>
    <row r="6" customHeight="1" spans="1:1">
      <c r="A6" s="255" t="s">
        <v>6</v>
      </c>
    </row>
    <row r="7" customHeight="1" spans="1:1">
      <c r="A7" s="255" t="s">
        <v>7</v>
      </c>
    </row>
    <row r="8" customHeight="1" spans="1:1">
      <c r="A8" s="255" t="s">
        <v>8</v>
      </c>
    </row>
    <row r="9" customHeight="1" spans="1:1">
      <c r="A9" s="255" t="s">
        <v>9</v>
      </c>
    </row>
    <row r="10" customHeight="1" spans="1:1">
      <c r="A10" s="255" t="s">
        <v>10</v>
      </c>
    </row>
    <row r="11" customHeight="1" spans="1:1">
      <c r="A11" s="255" t="s">
        <v>11</v>
      </c>
    </row>
    <row r="12" customHeight="1" spans="1:1">
      <c r="A12" s="255" t="s">
        <v>12</v>
      </c>
    </row>
    <row r="13" customHeight="1" spans="1:1">
      <c r="A13" s="255" t="s">
        <v>13</v>
      </c>
    </row>
    <row r="14" customHeight="1" spans="1:1">
      <c r="A14" s="255" t="s">
        <v>14</v>
      </c>
    </row>
    <row r="15" customHeight="1" spans="1:1">
      <c r="A15" s="255" t="s">
        <v>15</v>
      </c>
    </row>
    <row r="16" customHeight="1" spans="1:1">
      <c r="A16" s="255" t="s">
        <v>16</v>
      </c>
    </row>
    <row r="17" customHeight="1" spans="1:1">
      <c r="A17" s="253" t="s">
        <v>17</v>
      </c>
    </row>
    <row r="18" customHeight="1" spans="1:1">
      <c r="A18" s="253" t="s">
        <v>18</v>
      </c>
    </row>
    <row r="19" customHeight="1" spans="1:1">
      <c r="A19" s="255" t="s">
        <v>19</v>
      </c>
    </row>
    <row r="20" customHeight="1" spans="1:1">
      <c r="A20" s="255" t="s">
        <v>20</v>
      </c>
    </row>
    <row r="21" customHeight="1" spans="1:1">
      <c r="A21" s="255" t="s">
        <v>21</v>
      </c>
    </row>
    <row r="22" customHeight="1" spans="1:1">
      <c r="A22" s="255" t="s">
        <v>22</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zoomScale="85" zoomScaleNormal="85" workbookViewId="0">
      <pane ySplit="3" topLeftCell="A4" activePane="bottomLeft" state="frozen"/>
      <selection/>
      <selection pane="bottomLeft" activeCell="A8" sqref="A8"/>
    </sheetView>
  </sheetViews>
  <sheetFormatPr defaultColWidth="9" defaultRowHeight="14.25" customHeight="1"/>
  <cols>
    <col min="1" max="1" width="41.75" style="27"/>
    <col min="2" max="2" width="19.375" style="27" customWidth="1"/>
    <col min="3" max="3" width="15.875" style="27"/>
    <col min="4" max="4" width="16.75" style="27"/>
    <col min="5" max="5" width="19.375" style="27"/>
    <col min="6" max="6" width="21" style="27"/>
    <col min="7" max="8" width="15.625" style="27"/>
    <col min="9" max="9" width="16.5" style="27"/>
    <col min="10" max="16384" width="9" style="27"/>
  </cols>
  <sheetData>
    <row r="1" s="27" customFormat="1" ht="45" customHeight="1" spans="1:9">
      <c r="A1" s="28" t="s">
        <v>1858</v>
      </c>
      <c r="B1" s="29"/>
      <c r="C1" s="29"/>
      <c r="D1" s="30"/>
      <c r="E1" s="29"/>
      <c r="F1" s="29"/>
      <c r="G1" s="29"/>
      <c r="H1" s="29"/>
      <c r="I1" s="29"/>
    </row>
    <row r="2" s="27" customFormat="1" ht="19.5" customHeight="1" spans="1:9">
      <c r="A2" s="31"/>
      <c r="B2" s="31"/>
      <c r="C2" s="32"/>
      <c r="D2" s="33"/>
      <c r="E2" s="31"/>
      <c r="F2" s="31"/>
      <c r="G2" s="31"/>
      <c r="H2" s="31"/>
      <c r="I2" s="43" t="s">
        <v>24</v>
      </c>
    </row>
    <row r="3" s="27" customFormat="1" ht="39.75" customHeight="1" spans="1:9">
      <c r="A3" s="34" t="s">
        <v>1859</v>
      </c>
      <c r="B3" s="35" t="s">
        <v>1755</v>
      </c>
      <c r="C3" s="36" t="s">
        <v>1860</v>
      </c>
      <c r="D3" s="36" t="s">
        <v>1861</v>
      </c>
      <c r="E3" s="37" t="s">
        <v>1862</v>
      </c>
      <c r="F3" s="38" t="s">
        <v>1863</v>
      </c>
      <c r="G3" s="38" t="s">
        <v>1864</v>
      </c>
      <c r="H3" s="38" t="s">
        <v>1865</v>
      </c>
      <c r="I3" s="35" t="s">
        <v>1866</v>
      </c>
    </row>
    <row r="4" s="27" customFormat="1" ht="27" customHeight="1" spans="1:9">
      <c r="A4" s="42" t="s">
        <v>1867</v>
      </c>
      <c r="B4" s="40"/>
      <c r="C4" s="45"/>
      <c r="D4" s="45"/>
      <c r="E4" s="40"/>
      <c r="F4" s="40"/>
      <c r="G4" s="40"/>
      <c r="H4" s="40"/>
      <c r="I4" s="44"/>
    </row>
    <row r="5" s="27" customFormat="1" ht="27" customHeight="1" spans="1:9">
      <c r="A5" s="39" t="s">
        <v>1868</v>
      </c>
      <c r="B5" s="40"/>
      <c r="C5" s="40"/>
      <c r="D5" s="40"/>
      <c r="E5" s="40"/>
      <c r="F5" s="40"/>
      <c r="G5" s="40"/>
      <c r="H5" s="40"/>
      <c r="I5" s="44"/>
    </row>
    <row r="6" s="27" customFormat="1" ht="27" customHeight="1" spans="1:9">
      <c r="A6" s="39" t="s">
        <v>1869</v>
      </c>
      <c r="B6" s="40"/>
      <c r="C6" s="40"/>
      <c r="D6" s="40"/>
      <c r="E6" s="40"/>
      <c r="F6" s="40"/>
      <c r="G6" s="40"/>
      <c r="H6" s="40"/>
      <c r="I6" s="44"/>
    </row>
    <row r="7" s="27" customFormat="1" ht="27" customHeight="1" spans="1:9">
      <c r="A7" s="41" t="s">
        <v>1870</v>
      </c>
      <c r="B7" s="40"/>
      <c r="C7" s="40"/>
      <c r="D7" s="40"/>
      <c r="E7" s="40"/>
      <c r="F7" s="40"/>
      <c r="G7" s="40"/>
      <c r="H7" s="40"/>
      <c r="I7" s="44"/>
    </row>
    <row r="8" s="27" customFormat="1" ht="27" customHeight="1" spans="1:9">
      <c r="A8" s="41" t="s">
        <v>1871</v>
      </c>
      <c r="B8" s="40"/>
      <c r="C8" s="40"/>
      <c r="D8" s="40"/>
      <c r="E8" s="46"/>
      <c r="F8" s="40"/>
      <c r="G8" s="40"/>
      <c r="H8" s="40"/>
      <c r="I8" s="40"/>
    </row>
    <row r="9" s="27" customFormat="1" ht="27" customHeight="1" spans="1:9">
      <c r="A9" s="41" t="s">
        <v>1872</v>
      </c>
      <c r="B9" s="40"/>
      <c r="C9" s="40"/>
      <c r="D9" s="40"/>
      <c r="E9" s="40"/>
      <c r="F9" s="40"/>
      <c r="G9" s="40"/>
      <c r="H9" s="40"/>
      <c r="I9" s="40"/>
    </row>
    <row r="10" s="27" customFormat="1" ht="27" customHeight="1" spans="1:9">
      <c r="A10" s="41" t="s">
        <v>1873</v>
      </c>
      <c r="B10" s="40"/>
      <c r="C10" s="40"/>
      <c r="D10" s="40"/>
      <c r="E10" s="40"/>
      <c r="F10" s="40"/>
      <c r="G10" s="40"/>
      <c r="H10" s="40"/>
      <c r="I10" s="40"/>
    </row>
    <row r="11" s="27" customFormat="1" ht="27" customHeight="1" spans="1:9">
      <c r="A11" s="41" t="s">
        <v>1874</v>
      </c>
      <c r="B11" s="40"/>
      <c r="C11" s="40"/>
      <c r="D11" s="40"/>
      <c r="E11" s="40"/>
      <c r="F11" s="40"/>
      <c r="G11" s="40"/>
      <c r="H11" s="40"/>
      <c r="I11" s="40"/>
    </row>
    <row r="12" s="27" customFormat="1" ht="27" customHeight="1" spans="1:9">
      <c r="A12" s="41" t="s">
        <v>1875</v>
      </c>
      <c r="B12" s="40"/>
      <c r="C12" s="40"/>
      <c r="D12" s="40"/>
      <c r="E12" s="40"/>
      <c r="F12" s="40"/>
      <c r="G12" s="40"/>
      <c r="H12" s="40"/>
      <c r="I12" s="40"/>
    </row>
    <row r="13" s="27" customFormat="1" ht="27" customHeight="1" spans="1:9">
      <c r="A13" s="39" t="s">
        <v>1876</v>
      </c>
      <c r="B13" s="40"/>
      <c r="C13" s="40"/>
      <c r="D13" s="40"/>
      <c r="E13" s="40"/>
      <c r="F13" s="40"/>
      <c r="G13" s="40"/>
      <c r="H13" s="40"/>
      <c r="I13" s="40"/>
    </row>
    <row r="14" s="27" customFormat="1" ht="27" customHeight="1" spans="1:9">
      <c r="A14" s="39" t="s">
        <v>1877</v>
      </c>
      <c r="B14" s="40"/>
      <c r="C14" s="40"/>
      <c r="D14" s="40"/>
      <c r="E14" s="40"/>
      <c r="F14" s="40"/>
      <c r="G14" s="40"/>
      <c r="H14" s="40"/>
      <c r="I14" s="40"/>
    </row>
    <row r="15" s="27" customFormat="1" ht="27" customHeight="1" spans="1:9">
      <c r="A15" s="39" t="s">
        <v>1878</v>
      </c>
      <c r="B15" s="40"/>
      <c r="C15" s="40"/>
      <c r="D15" s="40"/>
      <c r="E15" s="40"/>
      <c r="F15" s="40"/>
      <c r="G15" s="40"/>
      <c r="H15" s="40"/>
      <c r="I15" s="40"/>
    </row>
    <row r="16" s="27" customFormat="1" ht="27" customHeight="1" spans="1:9">
      <c r="A16" s="41" t="s">
        <v>1879</v>
      </c>
      <c r="B16" s="40"/>
      <c r="C16" s="40"/>
      <c r="D16" s="40"/>
      <c r="E16" s="40"/>
      <c r="F16" s="40"/>
      <c r="G16" s="40"/>
      <c r="H16" s="40"/>
      <c r="I16" s="40"/>
    </row>
    <row r="17" s="27" customFormat="1" ht="27" customHeight="1" spans="1:9">
      <c r="A17" s="41" t="s">
        <v>1880</v>
      </c>
      <c r="B17" s="40"/>
      <c r="C17" s="40"/>
      <c r="D17" s="40"/>
      <c r="E17" s="40"/>
      <c r="F17" s="40"/>
      <c r="G17" s="40"/>
      <c r="H17" s="40"/>
      <c r="I17" s="40"/>
    </row>
    <row r="18" s="27" customFormat="1" ht="27" customHeight="1" spans="1:9">
      <c r="A18" s="41" t="s">
        <v>1881</v>
      </c>
      <c r="B18" s="40"/>
      <c r="C18" s="40"/>
      <c r="D18" s="40"/>
      <c r="E18" s="40"/>
      <c r="F18" s="40"/>
      <c r="G18" s="40"/>
      <c r="H18" s="40"/>
      <c r="I18" s="40"/>
    </row>
    <row r="19" s="27" customFormat="1" ht="27" customHeight="1" spans="1:9">
      <c r="A19" s="42" t="s">
        <v>1882</v>
      </c>
      <c r="B19" s="40"/>
      <c r="C19" s="40"/>
      <c r="D19" s="40"/>
      <c r="E19" s="40"/>
      <c r="F19" s="40"/>
      <c r="G19" s="40"/>
      <c r="H19" s="40"/>
      <c r="I19" s="44"/>
    </row>
    <row r="20" s="27" customFormat="1" ht="27" customHeight="1" spans="1:9">
      <c r="A20" s="39" t="s">
        <v>1883</v>
      </c>
      <c r="B20" s="40"/>
      <c r="C20" s="40"/>
      <c r="D20" s="40"/>
      <c r="E20" s="40"/>
      <c r="F20" s="40"/>
      <c r="G20" s="40"/>
      <c r="H20" s="40"/>
      <c r="I20" s="44"/>
    </row>
  </sheetData>
  <mergeCells count="1">
    <mergeCell ref="A1:I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zoomScale="85" zoomScaleNormal="85" workbookViewId="0">
      <selection activeCell="A1" sqref="A1:I1"/>
    </sheetView>
  </sheetViews>
  <sheetFormatPr defaultColWidth="9" defaultRowHeight="14.25" customHeight="1"/>
  <cols>
    <col min="1" max="1" width="41.75" style="27"/>
    <col min="2" max="2" width="19.375" style="27" customWidth="1"/>
    <col min="3" max="3" width="15.875" style="27"/>
    <col min="4" max="4" width="16.75" style="27"/>
    <col min="5" max="5" width="19.375" style="27"/>
    <col min="6" max="6" width="21" style="27"/>
    <col min="7" max="8" width="15.625" style="27"/>
    <col min="9" max="9" width="16.5" style="27"/>
    <col min="10" max="16384" width="9" style="27"/>
  </cols>
  <sheetData>
    <row r="1" s="27" customFormat="1" ht="45" customHeight="1" spans="1:9">
      <c r="A1" s="28" t="s">
        <v>1884</v>
      </c>
      <c r="B1" s="29"/>
      <c r="C1" s="29"/>
      <c r="D1" s="30"/>
      <c r="E1" s="29"/>
      <c r="F1" s="29"/>
      <c r="G1" s="29"/>
      <c r="H1" s="29"/>
      <c r="I1" s="29"/>
    </row>
    <row r="2" s="27" customFormat="1" ht="23" customHeight="1" spans="1:9">
      <c r="A2" s="31"/>
      <c r="B2" s="31"/>
      <c r="C2" s="32"/>
      <c r="D2" s="33"/>
      <c r="E2" s="31"/>
      <c r="F2" s="31"/>
      <c r="G2" s="31"/>
      <c r="H2" s="31"/>
      <c r="I2" s="43" t="s">
        <v>24</v>
      </c>
    </row>
    <row r="3" s="27" customFormat="1" ht="39.75" customHeight="1" spans="1:9">
      <c r="A3" s="34" t="s">
        <v>1859</v>
      </c>
      <c r="B3" s="35" t="s">
        <v>1755</v>
      </c>
      <c r="C3" s="36" t="s">
        <v>1860</v>
      </c>
      <c r="D3" s="36" t="s">
        <v>1861</v>
      </c>
      <c r="E3" s="37" t="s">
        <v>1862</v>
      </c>
      <c r="F3" s="38" t="s">
        <v>1863</v>
      </c>
      <c r="G3" s="38" t="s">
        <v>1864</v>
      </c>
      <c r="H3" s="38" t="s">
        <v>1865</v>
      </c>
      <c r="I3" s="35" t="s">
        <v>1866</v>
      </c>
    </row>
    <row r="4" s="27" customFormat="1" ht="27" customHeight="1" spans="1:9">
      <c r="A4" s="42" t="s">
        <v>1867</v>
      </c>
      <c r="B4" s="40"/>
      <c r="C4" s="45"/>
      <c r="D4" s="45"/>
      <c r="E4" s="40"/>
      <c r="F4" s="40"/>
      <c r="G4" s="40"/>
      <c r="H4" s="40"/>
      <c r="I4" s="44"/>
    </row>
    <row r="5" s="27" customFormat="1" ht="27" customHeight="1" spans="1:9">
      <c r="A5" s="39" t="s">
        <v>1868</v>
      </c>
      <c r="B5" s="40"/>
      <c r="C5" s="40"/>
      <c r="D5" s="40"/>
      <c r="E5" s="40"/>
      <c r="F5" s="40"/>
      <c r="G5" s="40"/>
      <c r="H5" s="40"/>
      <c r="I5" s="44"/>
    </row>
    <row r="6" s="27" customFormat="1" ht="27" customHeight="1" spans="1:9">
      <c r="A6" s="39" t="s">
        <v>1869</v>
      </c>
      <c r="B6" s="40"/>
      <c r="C6" s="40"/>
      <c r="D6" s="40"/>
      <c r="E6" s="40"/>
      <c r="F6" s="40"/>
      <c r="G6" s="40"/>
      <c r="H6" s="40"/>
      <c r="I6" s="44"/>
    </row>
    <row r="7" s="27" customFormat="1" ht="27" customHeight="1" spans="1:9">
      <c r="A7" s="41" t="s">
        <v>1870</v>
      </c>
      <c r="B7" s="40"/>
      <c r="C7" s="40"/>
      <c r="D7" s="40"/>
      <c r="E7" s="40"/>
      <c r="F7" s="40"/>
      <c r="G7" s="40"/>
      <c r="H7" s="40"/>
      <c r="I7" s="44"/>
    </row>
    <row r="8" s="27" customFormat="1" ht="27" customHeight="1" spans="1:9">
      <c r="A8" s="41" t="s">
        <v>1871</v>
      </c>
      <c r="B8" s="40"/>
      <c r="C8" s="40"/>
      <c r="D8" s="40"/>
      <c r="E8" s="46"/>
      <c r="F8" s="40"/>
      <c r="G8" s="40"/>
      <c r="H8" s="40"/>
      <c r="I8" s="40"/>
    </row>
    <row r="9" s="27" customFormat="1" ht="27" customHeight="1" spans="1:9">
      <c r="A9" s="41" t="s">
        <v>1872</v>
      </c>
      <c r="B9" s="40"/>
      <c r="C9" s="40"/>
      <c r="D9" s="40"/>
      <c r="E9" s="40"/>
      <c r="F9" s="40"/>
      <c r="G9" s="40"/>
      <c r="H9" s="40"/>
      <c r="I9" s="40"/>
    </row>
    <row r="10" s="27" customFormat="1" ht="27" customHeight="1" spans="1:9">
      <c r="A10" s="41" t="s">
        <v>1873</v>
      </c>
      <c r="B10" s="40"/>
      <c r="C10" s="40"/>
      <c r="D10" s="40"/>
      <c r="E10" s="40"/>
      <c r="F10" s="40"/>
      <c r="G10" s="40"/>
      <c r="H10" s="40"/>
      <c r="I10" s="40"/>
    </row>
    <row r="11" s="27" customFormat="1" ht="27" customHeight="1" spans="1:9">
      <c r="A11" s="41" t="s">
        <v>1874</v>
      </c>
      <c r="B11" s="40"/>
      <c r="C11" s="40"/>
      <c r="D11" s="40"/>
      <c r="E11" s="40"/>
      <c r="F11" s="40"/>
      <c r="G11" s="40"/>
      <c r="H11" s="40"/>
      <c r="I11" s="40"/>
    </row>
    <row r="12" s="27" customFormat="1" ht="27" customHeight="1" spans="1:9">
      <c r="A12" s="41" t="s">
        <v>1875</v>
      </c>
      <c r="B12" s="40"/>
      <c r="C12" s="40"/>
      <c r="D12" s="40"/>
      <c r="E12" s="40"/>
      <c r="F12" s="40"/>
      <c r="G12" s="40"/>
      <c r="H12" s="40"/>
      <c r="I12" s="40"/>
    </row>
  </sheetData>
  <mergeCells count="1">
    <mergeCell ref="A1:I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zoomScale="85" zoomScaleNormal="85" workbookViewId="0">
      <selection activeCell="E15" sqref="E15"/>
    </sheetView>
  </sheetViews>
  <sheetFormatPr defaultColWidth="9" defaultRowHeight="14.25" customHeight="1"/>
  <cols>
    <col min="1" max="1" width="41.75" style="27"/>
    <col min="2" max="2" width="19.375" style="27" customWidth="1"/>
    <col min="3" max="3" width="15.875" style="27"/>
    <col min="4" max="4" width="16.75" style="27"/>
    <col min="5" max="5" width="19.375" style="27"/>
    <col min="6" max="6" width="21" style="27"/>
    <col min="7" max="8" width="15.625" style="27"/>
    <col min="9" max="9" width="16.5" style="27"/>
    <col min="10" max="16384" width="9" style="27"/>
  </cols>
  <sheetData>
    <row r="1" s="27" customFormat="1" ht="45" customHeight="1" spans="1:9">
      <c r="A1" s="28" t="s">
        <v>1885</v>
      </c>
      <c r="B1" s="29"/>
      <c r="C1" s="29"/>
      <c r="D1" s="30"/>
      <c r="E1" s="29"/>
      <c r="F1" s="29"/>
      <c r="G1" s="29"/>
      <c r="H1" s="29"/>
      <c r="I1" s="29"/>
    </row>
    <row r="2" s="27" customFormat="1" ht="19.5" customHeight="1" spans="1:9">
      <c r="A2" s="31"/>
      <c r="B2" s="31"/>
      <c r="C2" s="32"/>
      <c r="D2" s="33"/>
      <c r="E2" s="31"/>
      <c r="F2" s="31"/>
      <c r="G2" s="31"/>
      <c r="H2" s="31"/>
      <c r="I2" s="43" t="s">
        <v>24</v>
      </c>
    </row>
    <row r="3" s="27" customFormat="1" ht="39.75" customHeight="1" spans="1:9">
      <c r="A3" s="34" t="s">
        <v>1859</v>
      </c>
      <c r="B3" s="35" t="s">
        <v>1755</v>
      </c>
      <c r="C3" s="36" t="s">
        <v>1860</v>
      </c>
      <c r="D3" s="36" t="s">
        <v>1861</v>
      </c>
      <c r="E3" s="37" t="s">
        <v>1862</v>
      </c>
      <c r="F3" s="38" t="s">
        <v>1863</v>
      </c>
      <c r="G3" s="38" t="s">
        <v>1864</v>
      </c>
      <c r="H3" s="38" t="s">
        <v>1865</v>
      </c>
      <c r="I3" s="35" t="s">
        <v>1866</v>
      </c>
    </row>
    <row r="4" s="27" customFormat="1" ht="27" customHeight="1" spans="1:9">
      <c r="A4" s="39" t="s">
        <v>1876</v>
      </c>
      <c r="B4" s="40"/>
      <c r="C4" s="40"/>
      <c r="D4" s="40"/>
      <c r="E4" s="40"/>
      <c r="F4" s="40"/>
      <c r="G4" s="40"/>
      <c r="H4" s="40"/>
      <c r="I4" s="40"/>
    </row>
    <row r="5" s="27" customFormat="1" ht="27" customHeight="1" spans="1:9">
      <c r="A5" s="39" t="s">
        <v>1877</v>
      </c>
      <c r="B5" s="40"/>
      <c r="C5" s="40"/>
      <c r="D5" s="40"/>
      <c r="E5" s="40"/>
      <c r="F5" s="40"/>
      <c r="G5" s="40"/>
      <c r="H5" s="40"/>
      <c r="I5" s="40"/>
    </row>
    <row r="6" s="27" customFormat="1" ht="27" customHeight="1" spans="1:9">
      <c r="A6" s="39" t="s">
        <v>1878</v>
      </c>
      <c r="B6" s="40"/>
      <c r="C6" s="40"/>
      <c r="D6" s="40"/>
      <c r="E6" s="40"/>
      <c r="F6" s="40"/>
      <c r="G6" s="40"/>
      <c r="H6" s="40"/>
      <c r="I6" s="40"/>
    </row>
    <row r="7" s="27" customFormat="1" ht="27" customHeight="1" spans="1:9">
      <c r="A7" s="41" t="s">
        <v>1879</v>
      </c>
      <c r="B7" s="40"/>
      <c r="C7" s="40"/>
      <c r="D7" s="40"/>
      <c r="E7" s="40"/>
      <c r="F7" s="40"/>
      <c r="G7" s="40"/>
      <c r="H7" s="40"/>
      <c r="I7" s="40"/>
    </row>
    <row r="8" s="27" customFormat="1" ht="27" customHeight="1" spans="1:9">
      <c r="A8" s="41" t="s">
        <v>1880</v>
      </c>
      <c r="B8" s="40"/>
      <c r="C8" s="40"/>
      <c r="D8" s="40"/>
      <c r="E8" s="40"/>
      <c r="F8" s="40"/>
      <c r="G8" s="40"/>
      <c r="H8" s="40"/>
      <c r="I8" s="40"/>
    </row>
    <row r="9" s="27" customFormat="1" ht="27" customHeight="1" spans="1:9">
      <c r="A9" s="41" t="s">
        <v>1881</v>
      </c>
      <c r="B9" s="40"/>
      <c r="C9" s="40"/>
      <c r="D9" s="40"/>
      <c r="E9" s="40"/>
      <c r="F9" s="40"/>
      <c r="G9" s="40"/>
      <c r="H9" s="40"/>
      <c r="I9" s="40"/>
    </row>
    <row r="10" s="27" customFormat="1" ht="27" customHeight="1" spans="1:9">
      <c r="A10" s="42" t="s">
        <v>1882</v>
      </c>
      <c r="B10" s="40"/>
      <c r="C10" s="40"/>
      <c r="D10" s="40"/>
      <c r="E10" s="40"/>
      <c r="F10" s="40"/>
      <c r="G10" s="40"/>
      <c r="H10" s="40"/>
      <c r="I10" s="44"/>
    </row>
    <row r="11" s="27" customFormat="1" ht="27" customHeight="1" spans="1:9">
      <c r="A11" s="39" t="s">
        <v>1883</v>
      </c>
      <c r="B11" s="40"/>
      <c r="C11" s="40"/>
      <c r="D11" s="40"/>
      <c r="E11" s="40"/>
      <c r="F11" s="40"/>
      <c r="G11" s="40"/>
      <c r="H11" s="40"/>
      <c r="I11" s="44"/>
    </row>
  </sheetData>
  <mergeCells count="1">
    <mergeCell ref="A1:I1"/>
  </mergeCells>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E7" sqref="E7"/>
    </sheetView>
  </sheetViews>
  <sheetFormatPr defaultColWidth="9" defaultRowHeight="14.25" outlineLevelCol="5"/>
  <cols>
    <col min="1" max="1" width="25.5" style="1" customWidth="1"/>
    <col min="2" max="2" width="18.125" style="1" customWidth="1"/>
    <col min="3" max="3" width="15.75" style="1" customWidth="1"/>
    <col min="4" max="4" width="15.75" style="4" customWidth="1"/>
    <col min="5" max="6" width="9" style="1"/>
    <col min="7" max="8" width="12.625" style="1"/>
    <col min="9" max="16384" width="9" style="1"/>
  </cols>
  <sheetData>
    <row r="1" s="1" customFormat="1" ht="40" customHeight="1" spans="1:4">
      <c r="A1" s="5" t="s">
        <v>1886</v>
      </c>
      <c r="B1" s="5"/>
      <c r="C1" s="5"/>
      <c r="D1" s="5"/>
    </row>
    <row r="2" s="2" customFormat="1" ht="18" customHeight="1" spans="1:4">
      <c r="A2" s="6"/>
      <c r="B2" s="2"/>
      <c r="C2" s="2"/>
      <c r="D2" s="7" t="s">
        <v>24</v>
      </c>
    </row>
    <row r="3" s="3" customFormat="1" ht="26" customHeight="1" spans="1:4">
      <c r="A3" s="8" t="s">
        <v>28</v>
      </c>
      <c r="B3" s="9"/>
      <c r="C3" s="9" t="s">
        <v>1887</v>
      </c>
      <c r="D3" s="10" t="s">
        <v>1888</v>
      </c>
    </row>
    <row r="4" s="1" customFormat="1" ht="26" customHeight="1" spans="1:4">
      <c r="A4" s="11" t="s">
        <v>1889</v>
      </c>
      <c r="B4" s="12"/>
      <c r="C4" s="13">
        <v>0</v>
      </c>
      <c r="D4" s="14">
        <v>0</v>
      </c>
    </row>
    <row r="5" s="1" customFormat="1" ht="26" customHeight="1" spans="1:4">
      <c r="A5" s="15" t="s">
        <v>1890</v>
      </c>
      <c r="B5" s="16" t="s">
        <v>1891</v>
      </c>
      <c r="C5" s="13">
        <f>C6+C7</f>
        <v>1375.63</v>
      </c>
      <c r="D5" s="14">
        <f>D6+D7</f>
        <v>1422.904</v>
      </c>
    </row>
    <row r="6" s="1" customFormat="1" ht="26" customHeight="1" spans="1:4">
      <c r="A6" s="15"/>
      <c r="B6" s="16" t="s">
        <v>1892</v>
      </c>
      <c r="C6" s="13">
        <v>163</v>
      </c>
      <c r="D6" s="14">
        <v>394</v>
      </c>
    </row>
    <row r="7" s="1" customFormat="1" ht="26" customHeight="1" spans="1:4">
      <c r="A7" s="15"/>
      <c r="B7" s="16" t="s">
        <v>1893</v>
      </c>
      <c r="C7" s="17">
        <v>1212.63</v>
      </c>
      <c r="D7" s="18">
        <v>1028.904</v>
      </c>
    </row>
    <row r="8" s="1" customFormat="1" ht="26" customHeight="1" spans="1:4">
      <c r="A8" s="11" t="s">
        <v>1894</v>
      </c>
      <c r="B8" s="12"/>
      <c r="C8" s="19">
        <v>709.21</v>
      </c>
      <c r="D8" s="18">
        <v>286.7911</v>
      </c>
    </row>
    <row r="9" s="1" customFormat="1" ht="26" customHeight="1" spans="1:4">
      <c r="A9" s="20" t="s">
        <v>1755</v>
      </c>
      <c r="B9" s="21"/>
      <c r="C9" s="22">
        <f>C4+C5+C8</f>
        <v>2084.84</v>
      </c>
      <c r="D9" s="23">
        <f>D4+D5+D8</f>
        <v>1709.6951</v>
      </c>
    </row>
    <row r="10" s="1" customFormat="1" ht="112" customHeight="1" spans="1:4">
      <c r="A10" s="24" t="s">
        <v>1895</v>
      </c>
      <c r="B10" s="24"/>
      <c r="C10" s="24"/>
      <c r="D10" s="25"/>
    </row>
    <row r="11" s="1" customFormat="1" spans="4:4">
      <c r="D11" s="4"/>
    </row>
    <row r="12" s="1" customFormat="1" spans="4:4">
      <c r="D12" s="4"/>
    </row>
    <row r="13" s="1" customFormat="1" spans="4:6">
      <c r="D13" s="4"/>
      <c r="F13" s="26"/>
    </row>
  </sheetData>
  <mergeCells count="6">
    <mergeCell ref="A1:D1"/>
    <mergeCell ref="A4:B4"/>
    <mergeCell ref="A8:B8"/>
    <mergeCell ref="A9:B9"/>
    <mergeCell ref="A10:D10"/>
    <mergeCell ref="A5:A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13"/>
  <sheetViews>
    <sheetView workbookViewId="0">
      <pane ySplit="4" topLeftCell="A5" activePane="bottomLeft" state="frozen"/>
      <selection/>
      <selection pane="bottomLeft" activeCell="C5" sqref="C5"/>
    </sheetView>
  </sheetViews>
  <sheetFormatPr defaultColWidth="9" defaultRowHeight="13.5"/>
  <cols>
    <col min="1" max="1" width="10.875" style="227" customWidth="1"/>
    <col min="2" max="2" width="41.25" style="226" customWidth="1"/>
    <col min="3" max="3" width="14.25" style="226" customWidth="1"/>
    <col min="4" max="4" width="10.875" style="226" customWidth="1"/>
    <col min="5" max="5" width="41.25" style="226" customWidth="1"/>
    <col min="6" max="6" width="14.25" style="228" customWidth="1"/>
    <col min="7" max="16384" width="9" style="226"/>
  </cols>
  <sheetData>
    <row r="1" s="221" customFormat="1" ht="42" customHeight="1" spans="1:6">
      <c r="A1" s="229" t="s">
        <v>23</v>
      </c>
      <c r="B1" s="229"/>
      <c r="C1" s="229"/>
      <c r="D1" s="229"/>
      <c r="E1" s="229"/>
      <c r="F1" s="229"/>
    </row>
    <row r="2" s="222" customFormat="1" ht="18" customHeight="1" spans="2:6">
      <c r="B2" s="226"/>
      <c r="C2" s="226"/>
      <c r="D2" s="226"/>
      <c r="E2" s="226"/>
      <c r="F2" s="228" t="s">
        <v>24</v>
      </c>
    </row>
    <row r="3" s="223" customFormat="1" ht="31.5" customHeight="1" spans="1:255">
      <c r="A3" s="230" t="s">
        <v>25</v>
      </c>
      <c r="B3" s="230"/>
      <c r="C3" s="230"/>
      <c r="D3" s="230" t="s">
        <v>26</v>
      </c>
      <c r="E3" s="230"/>
      <c r="F3" s="230"/>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c r="CJ3" s="231"/>
      <c r="CK3" s="231"/>
      <c r="CL3" s="231"/>
      <c r="CM3" s="231"/>
      <c r="CN3" s="231"/>
      <c r="CO3" s="231"/>
      <c r="CP3" s="231"/>
      <c r="CQ3" s="231"/>
      <c r="CR3" s="231"/>
      <c r="CS3" s="231"/>
      <c r="CT3" s="231"/>
      <c r="CU3" s="231"/>
      <c r="CV3" s="231"/>
      <c r="CW3" s="231"/>
      <c r="CX3" s="231"/>
      <c r="CY3" s="231"/>
      <c r="CZ3" s="231"/>
      <c r="DA3" s="231"/>
      <c r="DB3" s="231"/>
      <c r="DC3" s="231"/>
      <c r="DD3" s="231"/>
      <c r="DE3" s="231"/>
      <c r="DF3" s="231"/>
      <c r="DG3" s="231"/>
      <c r="DH3" s="231"/>
      <c r="DI3" s="231"/>
      <c r="DJ3" s="231"/>
      <c r="DK3" s="231"/>
      <c r="DL3" s="231"/>
      <c r="DM3" s="231"/>
      <c r="DN3" s="231"/>
      <c r="DO3" s="231"/>
      <c r="DP3" s="231"/>
      <c r="DQ3" s="231"/>
      <c r="DR3" s="231"/>
      <c r="DS3" s="231"/>
      <c r="DT3" s="231"/>
      <c r="DU3" s="231"/>
      <c r="DV3" s="231"/>
      <c r="DW3" s="231"/>
      <c r="DX3" s="231"/>
      <c r="DY3" s="231"/>
      <c r="DZ3" s="231"/>
      <c r="EA3" s="231"/>
      <c r="EB3" s="231"/>
      <c r="EC3" s="231"/>
      <c r="ED3" s="231"/>
      <c r="EE3" s="231"/>
      <c r="EF3" s="231"/>
      <c r="EG3" s="231"/>
      <c r="EH3" s="231"/>
      <c r="EI3" s="231"/>
      <c r="EJ3" s="231"/>
      <c r="EK3" s="231"/>
      <c r="EL3" s="231"/>
      <c r="EM3" s="231"/>
      <c r="EN3" s="231"/>
      <c r="EO3" s="231"/>
      <c r="EP3" s="231"/>
      <c r="EQ3" s="231"/>
      <c r="ER3" s="231"/>
      <c r="ES3" s="231"/>
      <c r="ET3" s="231"/>
      <c r="EU3" s="231"/>
      <c r="EV3" s="231"/>
      <c r="EW3" s="231"/>
      <c r="EX3" s="231"/>
      <c r="EY3" s="231"/>
      <c r="EZ3" s="231"/>
      <c r="FA3" s="231"/>
      <c r="FB3" s="231"/>
      <c r="FC3" s="231"/>
      <c r="FD3" s="231"/>
      <c r="FE3" s="231"/>
      <c r="FF3" s="231"/>
      <c r="FG3" s="231"/>
      <c r="FH3" s="231"/>
      <c r="FI3" s="231"/>
      <c r="FJ3" s="231"/>
      <c r="FK3" s="231"/>
      <c r="FL3" s="231"/>
      <c r="FM3" s="231"/>
      <c r="FN3" s="231"/>
      <c r="FO3" s="231"/>
      <c r="FP3" s="231"/>
      <c r="FQ3" s="231"/>
      <c r="FR3" s="231"/>
      <c r="FS3" s="231"/>
      <c r="FT3" s="231"/>
      <c r="FU3" s="231"/>
      <c r="FV3" s="231"/>
      <c r="FW3" s="231"/>
      <c r="FX3" s="231"/>
      <c r="FY3" s="231"/>
      <c r="FZ3" s="231"/>
      <c r="GA3" s="231"/>
      <c r="GB3" s="231"/>
      <c r="GC3" s="231"/>
      <c r="GD3" s="231"/>
      <c r="GE3" s="231"/>
      <c r="GF3" s="231"/>
      <c r="GG3" s="231"/>
      <c r="GH3" s="231"/>
      <c r="GI3" s="231"/>
      <c r="GJ3" s="231"/>
      <c r="GK3" s="231"/>
      <c r="GL3" s="231"/>
      <c r="GM3" s="231"/>
      <c r="GN3" s="231"/>
      <c r="GO3" s="231"/>
      <c r="GP3" s="231"/>
      <c r="GQ3" s="231"/>
      <c r="GR3" s="231"/>
      <c r="GS3" s="231"/>
      <c r="GT3" s="231"/>
      <c r="GU3" s="231"/>
      <c r="GV3" s="231"/>
      <c r="GW3" s="231"/>
      <c r="GX3" s="231"/>
      <c r="GY3" s="231"/>
      <c r="GZ3" s="231"/>
      <c r="HA3" s="231"/>
      <c r="HB3" s="231"/>
      <c r="HC3" s="231"/>
      <c r="HD3" s="231"/>
      <c r="HE3" s="231"/>
      <c r="HF3" s="231"/>
      <c r="HG3" s="231"/>
      <c r="HH3" s="231"/>
      <c r="HI3" s="231"/>
      <c r="HJ3" s="231"/>
      <c r="HK3" s="231"/>
      <c r="HL3" s="231"/>
      <c r="HM3" s="231"/>
      <c r="HN3" s="231"/>
      <c r="HO3" s="231"/>
      <c r="HP3" s="231"/>
      <c r="HQ3" s="231"/>
      <c r="HR3" s="231"/>
      <c r="HS3" s="231"/>
      <c r="HT3" s="231"/>
      <c r="HU3" s="231"/>
      <c r="HV3" s="231"/>
      <c r="HW3" s="231"/>
      <c r="HX3" s="231"/>
      <c r="HY3" s="231"/>
      <c r="HZ3" s="231"/>
      <c r="IA3" s="231"/>
      <c r="IB3" s="231"/>
      <c r="IC3" s="231"/>
      <c r="ID3" s="231"/>
      <c r="IE3" s="231"/>
      <c r="IF3" s="231"/>
      <c r="IG3" s="231"/>
      <c r="IH3" s="231"/>
      <c r="II3" s="231"/>
      <c r="IJ3" s="231"/>
      <c r="IK3" s="231"/>
      <c r="IL3" s="231"/>
      <c r="IM3" s="231"/>
      <c r="IN3" s="231"/>
      <c r="IO3" s="231"/>
      <c r="IP3" s="231"/>
      <c r="IQ3" s="231"/>
      <c r="IR3" s="231"/>
      <c r="IS3" s="231"/>
      <c r="IT3" s="231"/>
      <c r="IU3" s="231"/>
    </row>
    <row r="4" s="224" customFormat="1" ht="19" customHeight="1" spans="1:255">
      <c r="A4" s="232" t="s">
        <v>27</v>
      </c>
      <c r="B4" s="233" t="s">
        <v>28</v>
      </c>
      <c r="C4" s="49" t="s">
        <v>29</v>
      </c>
      <c r="D4" s="49" t="s">
        <v>27</v>
      </c>
      <c r="E4" s="233" t="s">
        <v>28</v>
      </c>
      <c r="F4" s="234" t="s">
        <v>29</v>
      </c>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5"/>
      <c r="CO4" s="235"/>
      <c r="CP4" s="235"/>
      <c r="CQ4" s="235"/>
      <c r="CR4" s="235"/>
      <c r="CS4" s="235"/>
      <c r="CT4" s="235"/>
      <c r="CU4" s="235"/>
      <c r="CV4" s="235"/>
      <c r="CW4" s="235"/>
      <c r="CX4" s="235"/>
      <c r="CY4" s="235"/>
      <c r="CZ4" s="235"/>
      <c r="DA4" s="235"/>
      <c r="DB4" s="235"/>
      <c r="DC4" s="235"/>
      <c r="DD4" s="235"/>
      <c r="DE4" s="235"/>
      <c r="DF4" s="235"/>
      <c r="DG4" s="235"/>
      <c r="DH4" s="235"/>
      <c r="DI4" s="235"/>
      <c r="DJ4" s="235"/>
      <c r="DK4" s="235"/>
      <c r="DL4" s="235"/>
      <c r="DM4" s="235"/>
      <c r="DN4" s="235"/>
      <c r="DO4" s="235"/>
      <c r="DP4" s="235"/>
      <c r="DQ4" s="235"/>
      <c r="DR4" s="235"/>
      <c r="DS4" s="235"/>
      <c r="DT4" s="235"/>
      <c r="DU4" s="235"/>
      <c r="DV4" s="235"/>
      <c r="DW4" s="235"/>
      <c r="DX4" s="235"/>
      <c r="DY4" s="235"/>
      <c r="DZ4" s="235"/>
      <c r="EA4" s="235"/>
      <c r="EB4" s="235"/>
      <c r="EC4" s="235"/>
      <c r="ED4" s="235"/>
      <c r="EE4" s="235"/>
      <c r="EF4" s="235"/>
      <c r="EG4" s="235"/>
      <c r="EH4" s="235"/>
      <c r="EI4" s="235"/>
      <c r="EJ4" s="235"/>
      <c r="EK4" s="235"/>
      <c r="EL4" s="235"/>
      <c r="EM4" s="235"/>
      <c r="EN4" s="235"/>
      <c r="EO4" s="235"/>
      <c r="EP4" s="235"/>
      <c r="EQ4" s="235"/>
      <c r="ER4" s="235"/>
      <c r="ES4" s="235"/>
      <c r="ET4" s="235"/>
      <c r="EU4" s="235"/>
      <c r="EV4" s="235"/>
      <c r="EW4" s="235"/>
      <c r="EX4" s="235"/>
      <c r="EY4" s="235"/>
      <c r="EZ4" s="235"/>
      <c r="FA4" s="235"/>
      <c r="FB4" s="235"/>
      <c r="FC4" s="235"/>
      <c r="FD4" s="235"/>
      <c r="FE4" s="235"/>
      <c r="FF4" s="235"/>
      <c r="FG4" s="235"/>
      <c r="FH4" s="235"/>
      <c r="FI4" s="235"/>
      <c r="FJ4" s="235"/>
      <c r="FK4" s="235"/>
      <c r="FL4" s="235"/>
      <c r="FM4" s="235"/>
      <c r="FN4" s="235"/>
      <c r="FO4" s="235"/>
      <c r="FP4" s="235"/>
      <c r="FQ4" s="235"/>
      <c r="FR4" s="235"/>
      <c r="FS4" s="235"/>
      <c r="FT4" s="235"/>
      <c r="FU4" s="235"/>
      <c r="FV4" s="235"/>
      <c r="FW4" s="235"/>
      <c r="FX4" s="235"/>
      <c r="FY4" s="235"/>
      <c r="FZ4" s="235"/>
      <c r="GA4" s="235"/>
      <c r="GB4" s="235"/>
      <c r="GC4" s="235"/>
      <c r="GD4" s="235"/>
      <c r="GE4" s="235"/>
      <c r="GF4" s="235"/>
      <c r="GG4" s="235"/>
      <c r="GH4" s="235"/>
      <c r="GI4" s="235"/>
      <c r="GJ4" s="235"/>
      <c r="GK4" s="235"/>
      <c r="GL4" s="235"/>
      <c r="GM4" s="235"/>
      <c r="GN4" s="235"/>
      <c r="GO4" s="235"/>
      <c r="GP4" s="235"/>
      <c r="GQ4" s="235"/>
      <c r="GR4" s="235"/>
      <c r="GS4" s="235"/>
      <c r="GT4" s="235"/>
      <c r="GU4" s="235"/>
      <c r="GV4" s="235"/>
      <c r="GW4" s="235"/>
      <c r="GX4" s="235"/>
      <c r="GY4" s="235"/>
      <c r="GZ4" s="235"/>
      <c r="HA4" s="235"/>
      <c r="HB4" s="235"/>
      <c r="HC4" s="235"/>
      <c r="HD4" s="235"/>
      <c r="HE4" s="235"/>
      <c r="HF4" s="235"/>
      <c r="HG4" s="235"/>
      <c r="HH4" s="235"/>
      <c r="HI4" s="235"/>
      <c r="HJ4" s="235"/>
      <c r="HK4" s="235"/>
      <c r="HL4" s="235"/>
      <c r="HM4" s="235"/>
      <c r="HN4" s="235"/>
      <c r="HO4" s="235"/>
      <c r="HP4" s="235"/>
      <c r="HQ4" s="235"/>
      <c r="HR4" s="235"/>
      <c r="HS4" s="235"/>
      <c r="HT4" s="235"/>
      <c r="HU4" s="235"/>
      <c r="HV4" s="235"/>
      <c r="HW4" s="235"/>
      <c r="HX4" s="235"/>
      <c r="HY4" s="235"/>
      <c r="HZ4" s="235"/>
      <c r="IA4" s="235"/>
      <c r="IB4" s="235"/>
      <c r="IC4" s="235"/>
      <c r="ID4" s="235"/>
      <c r="IE4" s="235"/>
      <c r="IF4" s="235"/>
      <c r="IG4" s="235"/>
      <c r="IH4" s="235"/>
      <c r="II4" s="235"/>
      <c r="IJ4" s="235"/>
      <c r="IK4" s="235"/>
      <c r="IL4" s="235"/>
      <c r="IM4" s="235"/>
      <c r="IN4" s="235"/>
      <c r="IO4" s="235"/>
      <c r="IP4" s="235"/>
      <c r="IQ4" s="235"/>
      <c r="IR4" s="235"/>
      <c r="IS4" s="235"/>
      <c r="IT4" s="235"/>
      <c r="IU4" s="235"/>
    </row>
    <row r="5" s="222" customFormat="1" ht="19" customHeight="1" spans="1:6">
      <c r="A5" s="236"/>
      <c r="B5" s="230" t="s">
        <v>30</v>
      </c>
      <c r="C5" s="237">
        <v>77784</v>
      </c>
      <c r="D5" s="237"/>
      <c r="E5" s="238" t="s">
        <v>31</v>
      </c>
      <c r="F5" s="239">
        <v>359289</v>
      </c>
    </row>
    <row r="6" s="222" customFormat="1" ht="19" customHeight="1" spans="1:6">
      <c r="A6" s="149" t="s">
        <v>32</v>
      </c>
      <c r="B6" s="150" t="s">
        <v>33</v>
      </c>
      <c r="C6" s="155">
        <f>C7+C76+C79+C83+C88+C94+C95+C101</f>
        <v>290905</v>
      </c>
      <c r="D6" s="149" t="s">
        <v>34</v>
      </c>
      <c r="E6" s="150" t="s">
        <v>35</v>
      </c>
      <c r="F6" s="240">
        <f>F7+F76+F79+F81+F83+F88+F89+F90</f>
        <v>6000</v>
      </c>
    </row>
    <row r="7" s="222" customFormat="1" ht="19" customHeight="1" spans="1:6">
      <c r="A7" s="149"/>
      <c r="B7" s="150" t="s">
        <v>36</v>
      </c>
      <c r="C7" s="151">
        <f>C8+C15+C54</f>
        <v>277905</v>
      </c>
      <c r="D7" s="149"/>
      <c r="E7" s="150" t="s">
        <v>37</v>
      </c>
      <c r="F7" s="241">
        <f>F8+F9+F10</f>
        <v>0</v>
      </c>
    </row>
    <row r="8" s="222" customFormat="1" ht="19" customHeight="1" spans="1:6">
      <c r="A8" s="149" t="s">
        <v>38</v>
      </c>
      <c r="B8" s="150" t="s">
        <v>39</v>
      </c>
      <c r="C8" s="151">
        <f>SUM(C9:C14)</f>
        <v>6808</v>
      </c>
      <c r="D8" s="257" t="s">
        <v>40</v>
      </c>
      <c r="E8" s="150" t="s">
        <v>41</v>
      </c>
      <c r="F8" s="241"/>
    </row>
    <row r="9" s="222" customFormat="1" ht="19" customHeight="1" spans="1:6">
      <c r="A9" s="149" t="s">
        <v>42</v>
      </c>
      <c r="B9" s="150" t="s">
        <v>43</v>
      </c>
      <c r="C9" s="152">
        <v>384</v>
      </c>
      <c r="D9" s="257" t="s">
        <v>44</v>
      </c>
      <c r="E9" s="150" t="s">
        <v>45</v>
      </c>
      <c r="F9" s="241"/>
    </row>
    <row r="10" s="222" customFormat="1" ht="19" customHeight="1" spans="1:6">
      <c r="A10" s="149" t="s">
        <v>46</v>
      </c>
      <c r="B10" s="150" t="s">
        <v>47</v>
      </c>
      <c r="C10" s="152">
        <v>1020</v>
      </c>
      <c r="D10" s="257" t="s">
        <v>48</v>
      </c>
      <c r="E10" s="150" t="s">
        <v>49</v>
      </c>
      <c r="F10" s="241"/>
    </row>
    <row r="11" s="222" customFormat="1" ht="19" customHeight="1" spans="1:6">
      <c r="A11" s="149" t="s">
        <v>50</v>
      </c>
      <c r="B11" s="150" t="s">
        <v>51</v>
      </c>
      <c r="C11" s="152">
        <v>2936</v>
      </c>
      <c r="D11" s="149"/>
      <c r="E11" s="150"/>
      <c r="F11" s="241"/>
    </row>
    <row r="12" s="222" customFormat="1" ht="19" customHeight="1" spans="1:6">
      <c r="A12" s="149" t="s">
        <v>52</v>
      </c>
      <c r="B12" s="150" t="s">
        <v>53</v>
      </c>
      <c r="C12" s="152">
        <v>1</v>
      </c>
      <c r="D12" s="149"/>
      <c r="E12" s="150"/>
      <c r="F12" s="241"/>
    </row>
    <row r="13" s="222" customFormat="1" ht="19" customHeight="1" spans="1:6">
      <c r="A13" s="149" t="s">
        <v>54</v>
      </c>
      <c r="B13" s="150" t="s">
        <v>55</v>
      </c>
      <c r="C13" s="152">
        <v>964</v>
      </c>
      <c r="D13" s="149"/>
      <c r="E13" s="150"/>
      <c r="F13" s="241"/>
    </row>
    <row r="14" s="222" customFormat="1" ht="19" customHeight="1" spans="1:6">
      <c r="A14" s="149" t="s">
        <v>56</v>
      </c>
      <c r="B14" s="150" t="s">
        <v>57</v>
      </c>
      <c r="C14" s="153">
        <v>1503</v>
      </c>
      <c r="D14" s="149"/>
      <c r="E14" s="150"/>
      <c r="F14" s="241"/>
    </row>
    <row r="15" s="222" customFormat="1" ht="19" customHeight="1" spans="1:6">
      <c r="A15" s="149" t="s">
        <v>58</v>
      </c>
      <c r="B15" s="150" t="s">
        <v>59</v>
      </c>
      <c r="C15" s="151">
        <f>SUM(C16:C53)</f>
        <v>244827</v>
      </c>
      <c r="D15" s="149"/>
      <c r="E15" s="150"/>
      <c r="F15" s="241"/>
    </row>
    <row r="16" s="222" customFormat="1" ht="19" customHeight="1" spans="1:6">
      <c r="A16" s="149" t="s">
        <v>60</v>
      </c>
      <c r="B16" s="150" t="s">
        <v>61</v>
      </c>
      <c r="C16" s="154">
        <v>233</v>
      </c>
      <c r="D16" s="149"/>
      <c r="E16" s="150"/>
      <c r="F16" s="241"/>
    </row>
    <row r="17" s="222" customFormat="1" ht="19" customHeight="1" spans="1:6">
      <c r="A17" s="149" t="s">
        <v>62</v>
      </c>
      <c r="B17" s="150" t="s">
        <v>63</v>
      </c>
      <c r="C17" s="154">
        <v>70160</v>
      </c>
      <c r="D17" s="149"/>
      <c r="E17" s="150"/>
      <c r="F17" s="241"/>
    </row>
    <row r="18" s="222" customFormat="1" ht="19" customHeight="1" spans="1:6">
      <c r="A18" s="149" t="s">
        <v>64</v>
      </c>
      <c r="B18" s="150" t="s">
        <v>65</v>
      </c>
      <c r="C18" s="154">
        <v>24181</v>
      </c>
      <c r="D18" s="149"/>
      <c r="E18" s="150"/>
      <c r="F18" s="241"/>
    </row>
    <row r="19" s="222" customFormat="1" ht="19" customHeight="1" spans="1:6">
      <c r="A19" s="149" t="s">
        <v>66</v>
      </c>
      <c r="B19" s="150" t="s">
        <v>67</v>
      </c>
      <c r="C19" s="154">
        <v>2510</v>
      </c>
      <c r="D19" s="149"/>
      <c r="E19" s="150"/>
      <c r="F19" s="241"/>
    </row>
    <row r="20" s="222" customFormat="1" ht="19" customHeight="1" spans="1:6">
      <c r="A20" s="149" t="s">
        <v>68</v>
      </c>
      <c r="B20" s="150" t="s">
        <v>69</v>
      </c>
      <c r="C20" s="154">
        <v>2430</v>
      </c>
      <c r="D20" s="149"/>
      <c r="E20" s="150"/>
      <c r="F20" s="241"/>
    </row>
    <row r="21" s="222" customFormat="1" ht="19" customHeight="1" spans="1:6">
      <c r="A21" s="149" t="s">
        <v>70</v>
      </c>
      <c r="B21" s="150" t="s">
        <v>71</v>
      </c>
      <c r="C21" s="154">
        <v>1889</v>
      </c>
      <c r="D21" s="149"/>
      <c r="E21" s="150"/>
      <c r="F21" s="241"/>
    </row>
    <row r="22" s="222" customFormat="1" ht="19" customHeight="1" spans="1:6">
      <c r="A22" s="149" t="s">
        <v>72</v>
      </c>
      <c r="B22" s="150" t="s">
        <v>73</v>
      </c>
      <c r="C22" s="154">
        <v>1662</v>
      </c>
      <c r="D22" s="149"/>
      <c r="E22" s="150"/>
      <c r="F22" s="242"/>
    </row>
    <row r="23" s="222" customFormat="1" ht="19" customHeight="1" spans="1:6">
      <c r="A23" s="149" t="s">
        <v>74</v>
      </c>
      <c r="B23" s="150" t="s">
        <v>75</v>
      </c>
      <c r="C23" s="154">
        <v>10515</v>
      </c>
      <c r="D23" s="149"/>
      <c r="E23" s="150"/>
      <c r="F23" s="236"/>
    </row>
    <row r="24" s="222" customFormat="1" ht="19" customHeight="1" spans="1:6">
      <c r="A24" s="149" t="s">
        <v>76</v>
      </c>
      <c r="B24" s="150" t="s">
        <v>77</v>
      </c>
      <c r="C24" s="154">
        <v>11913</v>
      </c>
      <c r="D24" s="149"/>
      <c r="E24" s="150"/>
      <c r="F24" s="236"/>
    </row>
    <row r="25" s="222" customFormat="1" ht="19" customHeight="1" spans="1:6">
      <c r="A25" s="149" t="s">
        <v>78</v>
      </c>
      <c r="B25" s="150" t="s">
        <v>79</v>
      </c>
      <c r="C25" s="154">
        <v>200</v>
      </c>
      <c r="D25" s="149"/>
      <c r="E25" s="150"/>
      <c r="F25" s="236"/>
    </row>
    <row r="26" s="222" customFormat="1" ht="19" customHeight="1" spans="1:6">
      <c r="A26" s="149" t="s">
        <v>80</v>
      </c>
      <c r="B26" s="150" t="s">
        <v>81</v>
      </c>
      <c r="C26" s="154">
        <v>0</v>
      </c>
      <c r="D26" s="149"/>
      <c r="E26" s="150"/>
      <c r="F26" s="236"/>
    </row>
    <row r="27" s="222" customFormat="1" ht="19" customHeight="1" spans="1:6">
      <c r="A27" s="149" t="s">
        <v>82</v>
      </c>
      <c r="B27" s="150" t="s">
        <v>83</v>
      </c>
      <c r="C27" s="154">
        <v>0</v>
      </c>
      <c r="D27" s="149"/>
      <c r="E27" s="150"/>
      <c r="F27" s="242"/>
    </row>
    <row r="28" s="222" customFormat="1" ht="19" customHeight="1" spans="1:6">
      <c r="A28" s="149" t="s">
        <v>84</v>
      </c>
      <c r="B28" s="150" t="s">
        <v>85</v>
      </c>
      <c r="C28" s="154">
        <v>11704</v>
      </c>
      <c r="D28" s="149"/>
      <c r="E28" s="150"/>
      <c r="F28" s="242"/>
    </row>
    <row r="29" s="222" customFormat="1" ht="19" customHeight="1" spans="1:6">
      <c r="A29" s="149" t="s">
        <v>86</v>
      </c>
      <c r="B29" s="150" t="s">
        <v>87</v>
      </c>
      <c r="C29" s="154"/>
      <c r="D29" s="149"/>
      <c r="E29" s="150"/>
      <c r="F29" s="242"/>
    </row>
    <row r="30" s="222" customFormat="1" ht="19" customHeight="1" spans="1:6">
      <c r="A30" s="149" t="s">
        <v>88</v>
      </c>
      <c r="B30" s="150" t="s">
        <v>89</v>
      </c>
      <c r="C30" s="154"/>
      <c r="D30" s="149"/>
      <c r="E30" s="150"/>
      <c r="F30" s="242"/>
    </row>
    <row r="31" s="222" customFormat="1" ht="19" customHeight="1" spans="1:6">
      <c r="A31" s="149" t="s">
        <v>90</v>
      </c>
      <c r="B31" s="150" t="s">
        <v>91</v>
      </c>
      <c r="C31" s="154"/>
      <c r="D31" s="149"/>
      <c r="E31" s="150"/>
      <c r="F31" s="242"/>
    </row>
    <row r="32" s="222" customFormat="1" ht="19" customHeight="1" spans="1:6">
      <c r="A32" s="149" t="s">
        <v>92</v>
      </c>
      <c r="B32" s="150" t="s">
        <v>93</v>
      </c>
      <c r="C32" s="154">
        <v>926</v>
      </c>
      <c r="D32" s="149"/>
      <c r="E32" s="150"/>
      <c r="F32" s="242"/>
    </row>
    <row r="33" s="222" customFormat="1" ht="19" customHeight="1" spans="1:6">
      <c r="A33" s="149" t="s">
        <v>94</v>
      </c>
      <c r="B33" s="150" t="s">
        <v>95</v>
      </c>
      <c r="C33" s="154">
        <v>16560</v>
      </c>
      <c r="D33" s="149"/>
      <c r="E33" s="150"/>
      <c r="F33" s="242"/>
    </row>
    <row r="34" s="222" customFormat="1" ht="19" customHeight="1" spans="1:6">
      <c r="A34" s="149" t="s">
        <v>96</v>
      </c>
      <c r="B34" s="150" t="s">
        <v>97</v>
      </c>
      <c r="C34" s="154">
        <v>127</v>
      </c>
      <c r="D34" s="149"/>
      <c r="E34" s="150"/>
      <c r="F34" s="242"/>
    </row>
    <row r="35" s="222" customFormat="1" ht="19" customHeight="1" spans="1:6">
      <c r="A35" s="149" t="s">
        <v>98</v>
      </c>
      <c r="B35" s="150" t="s">
        <v>99</v>
      </c>
      <c r="C35" s="154">
        <v>777</v>
      </c>
      <c r="D35" s="149"/>
      <c r="E35" s="150"/>
      <c r="F35" s="242"/>
    </row>
    <row r="36" s="222" customFormat="1" ht="19" customHeight="1" spans="1:6">
      <c r="A36" s="149" t="s">
        <v>100</v>
      </c>
      <c r="B36" s="150" t="s">
        <v>101</v>
      </c>
      <c r="C36" s="154">
        <v>24858</v>
      </c>
      <c r="D36" s="149"/>
      <c r="E36" s="150"/>
      <c r="F36" s="242"/>
    </row>
    <row r="37" s="222" customFormat="1" ht="19" customHeight="1" spans="1:6">
      <c r="A37" s="149" t="s">
        <v>102</v>
      </c>
      <c r="B37" s="150" t="s">
        <v>103</v>
      </c>
      <c r="C37" s="154">
        <v>26702</v>
      </c>
      <c r="D37" s="149"/>
      <c r="E37" s="150"/>
      <c r="F37" s="242"/>
    </row>
    <row r="38" s="222" customFormat="1" ht="19" customHeight="1" spans="1:6">
      <c r="A38" s="149" t="s">
        <v>104</v>
      </c>
      <c r="B38" s="150" t="s">
        <v>105</v>
      </c>
      <c r="C38" s="154">
        <v>242</v>
      </c>
      <c r="D38" s="149"/>
      <c r="E38" s="150"/>
      <c r="F38" s="242"/>
    </row>
    <row r="39" s="222" customFormat="1" ht="19" customHeight="1" spans="1:6">
      <c r="A39" s="149" t="s">
        <v>106</v>
      </c>
      <c r="B39" s="150" t="s">
        <v>107</v>
      </c>
      <c r="C39" s="154">
        <v>901</v>
      </c>
      <c r="D39" s="149"/>
      <c r="E39" s="150"/>
      <c r="F39" s="242"/>
    </row>
    <row r="40" s="222" customFormat="1" ht="19" customHeight="1" spans="1:6">
      <c r="A40" s="149" t="s">
        <v>108</v>
      </c>
      <c r="B40" s="150" t="s">
        <v>109</v>
      </c>
      <c r="C40" s="154">
        <v>23761</v>
      </c>
      <c r="D40" s="149"/>
      <c r="E40" s="150"/>
      <c r="F40" s="242"/>
    </row>
    <row r="41" s="222" customFormat="1" ht="19" customHeight="1" spans="1:6">
      <c r="A41" s="149" t="s">
        <v>110</v>
      </c>
      <c r="B41" s="150" t="s">
        <v>111</v>
      </c>
      <c r="C41" s="154">
        <v>4912</v>
      </c>
      <c r="D41" s="149"/>
      <c r="E41" s="150"/>
      <c r="F41" s="242"/>
    </row>
    <row r="42" s="222" customFormat="1" ht="19" customHeight="1" spans="1:6">
      <c r="A42" s="149" t="s">
        <v>112</v>
      </c>
      <c r="B42" s="150" t="s">
        <v>113</v>
      </c>
      <c r="C42" s="154">
        <v>10</v>
      </c>
      <c r="D42" s="149"/>
      <c r="E42" s="150"/>
      <c r="F42" s="242"/>
    </row>
    <row r="43" s="222" customFormat="1" ht="19" customHeight="1" spans="1:6">
      <c r="A43" s="149" t="s">
        <v>114</v>
      </c>
      <c r="B43" s="150" t="s">
        <v>115</v>
      </c>
      <c r="C43" s="154">
        <v>503</v>
      </c>
      <c r="D43" s="149"/>
      <c r="E43" s="150"/>
      <c r="F43" s="236"/>
    </row>
    <row r="44" s="222" customFormat="1" ht="19" customHeight="1" spans="1:6">
      <c r="A44" s="149" t="s">
        <v>116</v>
      </c>
      <c r="B44" s="150" t="s">
        <v>117</v>
      </c>
      <c r="C44" s="154">
        <v>56</v>
      </c>
      <c r="D44" s="149"/>
      <c r="E44" s="150"/>
      <c r="F44" s="236"/>
    </row>
    <row r="45" s="222" customFormat="1" ht="19" customHeight="1" spans="1:6">
      <c r="A45" s="149" t="s">
        <v>118</v>
      </c>
      <c r="B45" s="150" t="s">
        <v>119</v>
      </c>
      <c r="C45" s="154">
        <v>1522</v>
      </c>
      <c r="D45" s="149"/>
      <c r="E45" s="150"/>
      <c r="F45" s="236"/>
    </row>
    <row r="46" s="222" customFormat="1" ht="19" customHeight="1" spans="1:6">
      <c r="A46" s="149" t="s">
        <v>120</v>
      </c>
      <c r="B46" s="150" t="s">
        <v>121</v>
      </c>
      <c r="C46" s="154">
        <v>975</v>
      </c>
      <c r="D46" s="149"/>
      <c r="E46" s="150"/>
      <c r="F46" s="236"/>
    </row>
    <row r="47" s="222" customFormat="1" ht="19" customHeight="1" spans="1:6">
      <c r="A47" s="149" t="s">
        <v>122</v>
      </c>
      <c r="B47" s="150" t="s">
        <v>123</v>
      </c>
      <c r="C47" s="154">
        <v>179</v>
      </c>
      <c r="D47" s="149"/>
      <c r="E47" s="150"/>
      <c r="F47" s="242"/>
    </row>
    <row r="48" s="222" customFormat="1" ht="19" customHeight="1" spans="1:6">
      <c r="A48" s="149" t="s">
        <v>124</v>
      </c>
      <c r="B48" s="150" t="s">
        <v>125</v>
      </c>
      <c r="C48" s="154">
        <v>461</v>
      </c>
      <c r="D48" s="149"/>
      <c r="E48" s="150"/>
      <c r="F48" s="242"/>
    </row>
    <row r="49" s="222" customFormat="1" ht="19" customHeight="1" spans="1:6">
      <c r="A49" s="149" t="s">
        <v>126</v>
      </c>
      <c r="B49" s="150" t="s">
        <v>127</v>
      </c>
      <c r="C49" s="154">
        <v>0</v>
      </c>
      <c r="D49" s="149"/>
      <c r="E49" s="150"/>
      <c r="F49" s="242"/>
    </row>
    <row r="50" s="222" customFormat="1" ht="19" customHeight="1" spans="1:6">
      <c r="A50" s="149" t="s">
        <v>128</v>
      </c>
      <c r="B50" s="150" t="s">
        <v>129</v>
      </c>
      <c r="C50" s="154">
        <v>953</v>
      </c>
      <c r="D50" s="149"/>
      <c r="E50" s="150"/>
      <c r="F50" s="242"/>
    </row>
    <row r="51" s="222" customFormat="1" ht="19" customHeight="1" spans="1:6">
      <c r="A51" s="149" t="s">
        <v>130</v>
      </c>
      <c r="B51" s="150" t="s">
        <v>131</v>
      </c>
      <c r="C51" s="154">
        <v>887</v>
      </c>
      <c r="D51" s="149"/>
      <c r="E51" s="150"/>
      <c r="F51" s="242"/>
    </row>
    <row r="52" s="222" customFormat="1" ht="19" customHeight="1" spans="1:6">
      <c r="A52" s="149" t="s">
        <v>132</v>
      </c>
      <c r="B52" s="150" t="s">
        <v>133</v>
      </c>
      <c r="C52" s="154"/>
      <c r="D52" s="149"/>
      <c r="E52" s="150"/>
      <c r="F52" s="242"/>
    </row>
    <row r="53" s="222" customFormat="1" ht="19" customHeight="1" spans="1:6">
      <c r="A53" s="149" t="s">
        <v>134</v>
      </c>
      <c r="B53" s="150" t="s">
        <v>135</v>
      </c>
      <c r="C53" s="154">
        <v>2118</v>
      </c>
      <c r="D53" s="149"/>
      <c r="E53" s="150"/>
      <c r="F53" s="242"/>
    </row>
    <row r="54" s="222" customFormat="1" ht="19" customHeight="1" spans="1:6">
      <c r="A54" s="149" t="s">
        <v>136</v>
      </c>
      <c r="B54" s="150" t="s">
        <v>137</v>
      </c>
      <c r="C54" s="151">
        <f>SUM(C55:C75)</f>
        <v>26270</v>
      </c>
      <c r="D54" s="149"/>
      <c r="E54" s="150"/>
      <c r="F54" s="242"/>
    </row>
    <row r="55" s="222" customFormat="1" ht="19" customHeight="1" spans="1:6">
      <c r="A55" s="149" t="s">
        <v>138</v>
      </c>
      <c r="B55" s="150" t="s">
        <v>139</v>
      </c>
      <c r="C55" s="154">
        <v>1241</v>
      </c>
      <c r="D55" s="149"/>
      <c r="E55" s="150"/>
      <c r="F55" s="242"/>
    </row>
    <row r="56" s="222" customFormat="1" ht="19" customHeight="1" spans="1:6">
      <c r="A56" s="149" t="s">
        <v>140</v>
      </c>
      <c r="B56" s="150" t="s">
        <v>141</v>
      </c>
      <c r="C56" s="154">
        <v>0</v>
      </c>
      <c r="D56" s="149"/>
      <c r="E56" s="150"/>
      <c r="F56" s="242"/>
    </row>
    <row r="57" s="222" customFormat="1" ht="19" customHeight="1" spans="1:6">
      <c r="A57" s="149" t="s">
        <v>142</v>
      </c>
      <c r="B57" s="150" t="s">
        <v>143</v>
      </c>
      <c r="C57" s="154">
        <v>110</v>
      </c>
      <c r="D57" s="149"/>
      <c r="E57" s="150"/>
      <c r="F57" s="242"/>
    </row>
    <row r="58" s="222" customFormat="1" ht="19" customHeight="1" spans="1:6">
      <c r="A58" s="149" t="s">
        <v>144</v>
      </c>
      <c r="B58" s="150" t="s">
        <v>145</v>
      </c>
      <c r="C58" s="154">
        <v>472</v>
      </c>
      <c r="D58" s="149"/>
      <c r="E58" s="150"/>
      <c r="F58" s="242"/>
    </row>
    <row r="59" s="222" customFormat="1" ht="19" customHeight="1" spans="1:6">
      <c r="A59" s="149" t="s">
        <v>146</v>
      </c>
      <c r="B59" s="150" t="s">
        <v>147</v>
      </c>
      <c r="C59" s="154">
        <v>1515</v>
      </c>
      <c r="D59" s="149"/>
      <c r="E59" s="150"/>
      <c r="F59" s="242"/>
    </row>
    <row r="60" s="222" customFormat="1" ht="19" customHeight="1" spans="1:6">
      <c r="A60" s="149" t="s">
        <v>148</v>
      </c>
      <c r="B60" s="150" t="s">
        <v>149</v>
      </c>
      <c r="C60" s="154">
        <v>992</v>
      </c>
      <c r="D60" s="149"/>
      <c r="E60" s="150"/>
      <c r="F60" s="242"/>
    </row>
    <row r="61" s="222" customFormat="1" ht="19" customHeight="1" spans="1:6">
      <c r="A61" s="149" t="s">
        <v>150</v>
      </c>
      <c r="B61" s="150" t="s">
        <v>151</v>
      </c>
      <c r="C61" s="154">
        <v>290</v>
      </c>
      <c r="D61" s="149"/>
      <c r="E61" s="150"/>
      <c r="F61" s="242"/>
    </row>
    <row r="62" s="222" customFormat="1" ht="19" customHeight="1" spans="1:6">
      <c r="A62" s="149" t="s">
        <v>152</v>
      </c>
      <c r="B62" s="150" t="s">
        <v>153</v>
      </c>
      <c r="C62" s="154">
        <v>476</v>
      </c>
      <c r="D62" s="149"/>
      <c r="E62" s="150"/>
      <c r="F62" s="242"/>
    </row>
    <row r="63" s="222" customFormat="1" ht="19" customHeight="1" spans="1:6">
      <c r="A63" s="149" t="s">
        <v>154</v>
      </c>
      <c r="B63" s="150" t="s">
        <v>155</v>
      </c>
      <c r="C63" s="154">
        <v>1075</v>
      </c>
      <c r="D63" s="149"/>
      <c r="E63" s="150"/>
      <c r="F63" s="242"/>
    </row>
    <row r="64" s="222" customFormat="1" ht="19" customHeight="1" spans="1:6">
      <c r="A64" s="149" t="s">
        <v>156</v>
      </c>
      <c r="B64" s="150" t="s">
        <v>157</v>
      </c>
      <c r="C64" s="154">
        <v>2143</v>
      </c>
      <c r="D64" s="149"/>
      <c r="E64" s="150"/>
      <c r="F64" s="242"/>
    </row>
    <row r="65" s="222" customFormat="1" ht="19" customHeight="1" spans="1:6">
      <c r="A65" s="149" t="s">
        <v>158</v>
      </c>
      <c r="B65" s="150" t="s">
        <v>159</v>
      </c>
      <c r="C65" s="154">
        <v>95</v>
      </c>
      <c r="D65" s="149"/>
      <c r="E65" s="150"/>
      <c r="F65" s="242"/>
    </row>
    <row r="66" s="222" customFormat="1" ht="19" customHeight="1" spans="1:6">
      <c r="A66" s="149" t="s">
        <v>160</v>
      </c>
      <c r="B66" s="150" t="s">
        <v>161</v>
      </c>
      <c r="C66" s="154">
        <v>6921</v>
      </c>
      <c r="D66" s="149"/>
      <c r="E66" s="150"/>
      <c r="F66" s="242"/>
    </row>
    <row r="67" s="222" customFormat="1" ht="19" customHeight="1" spans="1:6">
      <c r="A67" s="149" t="s">
        <v>162</v>
      </c>
      <c r="B67" s="150" t="s">
        <v>163</v>
      </c>
      <c r="C67" s="154">
        <v>3917</v>
      </c>
      <c r="D67" s="149"/>
      <c r="E67" s="150"/>
      <c r="F67" s="242"/>
    </row>
    <row r="68" s="222" customFormat="1" ht="19" customHeight="1" spans="1:6">
      <c r="A68" s="149" t="s">
        <v>164</v>
      </c>
      <c r="B68" s="150" t="s">
        <v>165</v>
      </c>
      <c r="C68" s="154">
        <v>1922</v>
      </c>
      <c r="D68" s="149"/>
      <c r="E68" s="150"/>
      <c r="F68" s="242"/>
    </row>
    <row r="69" s="222" customFormat="1" ht="19" customHeight="1" spans="1:6">
      <c r="A69" s="149" t="s">
        <v>166</v>
      </c>
      <c r="B69" s="150" t="s">
        <v>167</v>
      </c>
      <c r="C69" s="154">
        <v>416</v>
      </c>
      <c r="D69" s="149"/>
      <c r="E69" s="150"/>
      <c r="F69" s="242"/>
    </row>
    <row r="70" s="222" customFormat="1" ht="19" customHeight="1" spans="1:6">
      <c r="A70" s="149" t="s">
        <v>168</v>
      </c>
      <c r="B70" s="150" t="s">
        <v>169</v>
      </c>
      <c r="C70" s="154"/>
      <c r="D70" s="149"/>
      <c r="E70" s="150"/>
      <c r="F70" s="242"/>
    </row>
    <row r="71" s="222" customFormat="1" ht="19" customHeight="1" spans="1:6">
      <c r="A71" s="149" t="s">
        <v>170</v>
      </c>
      <c r="B71" s="150" t="s">
        <v>171</v>
      </c>
      <c r="C71" s="154">
        <v>1880</v>
      </c>
      <c r="D71" s="149"/>
      <c r="E71" s="150"/>
      <c r="F71" s="242"/>
    </row>
    <row r="72" s="222" customFormat="1" ht="19" customHeight="1" spans="1:6">
      <c r="A72" s="149" t="s">
        <v>172</v>
      </c>
      <c r="B72" s="150" t="s">
        <v>173</v>
      </c>
      <c r="C72" s="154">
        <v>369</v>
      </c>
      <c r="D72" s="149"/>
      <c r="E72" s="150"/>
      <c r="F72" s="242"/>
    </row>
    <row r="73" s="222" customFormat="1" ht="19" customHeight="1" spans="1:6">
      <c r="A73" s="149" t="s">
        <v>174</v>
      </c>
      <c r="B73" s="150" t="s">
        <v>175</v>
      </c>
      <c r="C73" s="154">
        <v>25</v>
      </c>
      <c r="D73" s="149"/>
      <c r="E73" s="150"/>
      <c r="F73" s="242"/>
    </row>
    <row r="74" s="222" customFormat="1" ht="19" customHeight="1" spans="1:6">
      <c r="A74" s="149" t="s">
        <v>176</v>
      </c>
      <c r="B74" s="150" t="s">
        <v>177</v>
      </c>
      <c r="C74" s="154">
        <v>2411</v>
      </c>
      <c r="D74" s="149"/>
      <c r="E74" s="150"/>
      <c r="F74" s="242"/>
    </row>
    <row r="75" s="222" customFormat="1" ht="19" customHeight="1" spans="1:6">
      <c r="A75" s="149" t="s">
        <v>178</v>
      </c>
      <c r="B75" s="150" t="s">
        <v>179</v>
      </c>
      <c r="C75" s="155">
        <v>0</v>
      </c>
      <c r="D75" s="149"/>
      <c r="E75" s="150"/>
      <c r="F75" s="242"/>
    </row>
    <row r="76" s="222" customFormat="1" ht="19" customHeight="1" spans="1:6">
      <c r="A76" s="149" t="s">
        <v>180</v>
      </c>
      <c r="B76" s="150" t="s">
        <v>181</v>
      </c>
      <c r="C76" s="243">
        <f>C77+C78</f>
        <v>0</v>
      </c>
      <c r="D76" s="149" t="s">
        <v>182</v>
      </c>
      <c r="E76" s="150" t="s">
        <v>183</v>
      </c>
      <c r="F76" s="242">
        <f>F77+F78</f>
        <v>6000</v>
      </c>
    </row>
    <row r="77" s="222" customFormat="1" ht="19" customHeight="1" spans="1:6">
      <c r="A77" s="149" t="s">
        <v>184</v>
      </c>
      <c r="B77" s="150" t="s">
        <v>185</v>
      </c>
      <c r="C77" s="155">
        <v>0</v>
      </c>
      <c r="D77" s="149" t="s">
        <v>186</v>
      </c>
      <c r="E77" s="150" t="s">
        <v>187</v>
      </c>
      <c r="F77" s="242"/>
    </row>
    <row r="78" s="225" customFormat="1" ht="19" customHeight="1" spans="1:6">
      <c r="A78" s="149" t="s">
        <v>188</v>
      </c>
      <c r="B78" s="150" t="s">
        <v>189</v>
      </c>
      <c r="C78" s="155">
        <v>0</v>
      </c>
      <c r="D78" s="149" t="s">
        <v>190</v>
      </c>
      <c r="E78" s="150" t="s">
        <v>191</v>
      </c>
      <c r="F78" s="242">
        <v>6000</v>
      </c>
    </row>
    <row r="79" s="222" customFormat="1" ht="19" customHeight="1" spans="1:6">
      <c r="A79" s="149" t="s">
        <v>192</v>
      </c>
      <c r="B79" s="150" t="s">
        <v>193</v>
      </c>
      <c r="C79" s="243">
        <f>C80</f>
        <v>0</v>
      </c>
      <c r="D79" s="149" t="s">
        <v>194</v>
      </c>
      <c r="E79" s="150" t="s">
        <v>195</v>
      </c>
      <c r="F79" s="244">
        <f>F80</f>
        <v>0</v>
      </c>
    </row>
    <row r="80" s="222" customFormat="1" ht="19" customHeight="1" spans="1:6">
      <c r="A80" s="149" t="s">
        <v>196</v>
      </c>
      <c r="B80" s="150" t="s">
        <v>197</v>
      </c>
      <c r="C80" s="155">
        <v>0</v>
      </c>
      <c r="D80" s="149" t="s">
        <v>198</v>
      </c>
      <c r="E80" s="150" t="s">
        <v>199</v>
      </c>
      <c r="F80" s="244"/>
    </row>
    <row r="81" s="222" customFormat="1" ht="19" customHeight="1" spans="1:6">
      <c r="A81" s="245"/>
      <c r="B81" s="246"/>
      <c r="C81" s="247"/>
      <c r="D81" s="257" t="s">
        <v>200</v>
      </c>
      <c r="E81" s="150" t="s">
        <v>201</v>
      </c>
      <c r="F81" s="242">
        <f>F82</f>
        <v>0</v>
      </c>
    </row>
    <row r="82" s="222" customFormat="1" ht="19" customHeight="1" spans="1:6">
      <c r="A82" s="245"/>
      <c r="B82" s="246"/>
      <c r="C82" s="247"/>
      <c r="D82" s="257" t="s">
        <v>202</v>
      </c>
      <c r="E82" s="150" t="s">
        <v>203</v>
      </c>
      <c r="F82" s="242"/>
    </row>
    <row r="83" s="222" customFormat="1" ht="19" customHeight="1" spans="1:6">
      <c r="A83" s="149" t="s">
        <v>204</v>
      </c>
      <c r="B83" s="150" t="s">
        <v>205</v>
      </c>
      <c r="C83" s="243">
        <f>C84</f>
        <v>13000</v>
      </c>
      <c r="D83" s="149" t="s">
        <v>206</v>
      </c>
      <c r="E83" s="150" t="s">
        <v>207</v>
      </c>
      <c r="F83" s="242">
        <f>F84+F85+F86+F87</f>
        <v>0</v>
      </c>
    </row>
    <row r="84" s="226" customFormat="1" ht="19" customHeight="1" spans="1:6">
      <c r="A84" s="149" t="s">
        <v>208</v>
      </c>
      <c r="B84" s="150" t="s">
        <v>209</v>
      </c>
      <c r="C84" s="243">
        <f>C85+C86+C87</f>
        <v>13000</v>
      </c>
      <c r="D84" s="149" t="s">
        <v>210</v>
      </c>
      <c r="E84" s="150" t="s">
        <v>211</v>
      </c>
      <c r="F84" s="242"/>
    </row>
    <row r="85" s="226" customFormat="1" ht="19" customHeight="1" spans="1:6">
      <c r="A85" s="149" t="s">
        <v>212</v>
      </c>
      <c r="B85" s="150" t="s">
        <v>213</v>
      </c>
      <c r="C85" s="155">
        <v>8000</v>
      </c>
      <c r="D85" s="149" t="s">
        <v>214</v>
      </c>
      <c r="E85" s="150" t="s">
        <v>215</v>
      </c>
      <c r="F85" s="242"/>
    </row>
    <row r="86" s="226" customFormat="1" ht="19" customHeight="1" spans="1:6">
      <c r="A86" s="149" t="s">
        <v>216</v>
      </c>
      <c r="B86" s="150" t="s">
        <v>217</v>
      </c>
      <c r="C86" s="155">
        <v>0</v>
      </c>
      <c r="D86" s="149" t="s">
        <v>218</v>
      </c>
      <c r="E86" s="150" t="s">
        <v>219</v>
      </c>
      <c r="F86" s="248"/>
    </row>
    <row r="87" s="226" customFormat="1" ht="19" customHeight="1" spans="1:6">
      <c r="A87" s="149" t="s">
        <v>220</v>
      </c>
      <c r="B87" s="150" t="s">
        <v>221</v>
      </c>
      <c r="C87" s="155">
        <v>5000</v>
      </c>
      <c r="D87" s="149" t="s">
        <v>222</v>
      </c>
      <c r="E87" s="150" t="s">
        <v>223</v>
      </c>
      <c r="F87" s="249"/>
    </row>
    <row r="88" s="226" customFormat="1" ht="19" customHeight="1" spans="1:6">
      <c r="A88" s="149" t="s">
        <v>224</v>
      </c>
      <c r="B88" s="150" t="s">
        <v>225</v>
      </c>
      <c r="C88" s="243">
        <f>C89</f>
        <v>0</v>
      </c>
      <c r="D88" s="149" t="s">
        <v>226</v>
      </c>
      <c r="E88" s="150" t="s">
        <v>227</v>
      </c>
      <c r="F88" s="250"/>
    </row>
    <row r="89" s="226" customFormat="1" ht="19" customHeight="1" spans="1:6">
      <c r="A89" s="149" t="s">
        <v>228</v>
      </c>
      <c r="B89" s="150" t="s">
        <v>229</v>
      </c>
      <c r="C89" s="243">
        <f>C90+C91+C92+C93</f>
        <v>0</v>
      </c>
      <c r="D89" s="149" t="s">
        <v>230</v>
      </c>
      <c r="E89" s="150" t="s">
        <v>231</v>
      </c>
      <c r="F89" s="251"/>
    </row>
    <row r="90" s="226" customFormat="1" ht="19" customHeight="1" spans="1:6">
      <c r="A90" s="149" t="s">
        <v>232</v>
      </c>
      <c r="B90" s="150" t="s">
        <v>233</v>
      </c>
      <c r="C90" s="155">
        <v>0</v>
      </c>
      <c r="D90" s="149" t="s">
        <v>234</v>
      </c>
      <c r="E90" s="150" t="s">
        <v>235</v>
      </c>
      <c r="F90" s="250">
        <f>F91+F92+F93+F94</f>
        <v>0</v>
      </c>
    </row>
    <row r="91" s="226" customFormat="1" ht="19" customHeight="1" spans="1:6">
      <c r="A91" s="149" t="s">
        <v>236</v>
      </c>
      <c r="B91" s="150" t="s">
        <v>237</v>
      </c>
      <c r="C91" s="155">
        <v>0</v>
      </c>
      <c r="D91" s="149" t="s">
        <v>238</v>
      </c>
      <c r="E91" s="150" t="s">
        <v>239</v>
      </c>
      <c r="F91" s="248"/>
    </row>
    <row r="92" s="226" customFormat="1" ht="19" customHeight="1" spans="1:6">
      <c r="A92" s="149" t="s">
        <v>240</v>
      </c>
      <c r="B92" s="150" t="s">
        <v>241</v>
      </c>
      <c r="C92" s="155">
        <v>0</v>
      </c>
      <c r="D92" s="149" t="s">
        <v>242</v>
      </c>
      <c r="E92" s="150" t="s">
        <v>243</v>
      </c>
      <c r="F92" s="248"/>
    </row>
    <row r="93" s="226" customFormat="1" ht="19" customHeight="1" spans="1:6">
      <c r="A93" s="149" t="s">
        <v>244</v>
      </c>
      <c r="B93" s="150" t="s">
        <v>245</v>
      </c>
      <c r="C93" s="155">
        <v>0</v>
      </c>
      <c r="D93" s="149" t="s">
        <v>246</v>
      </c>
      <c r="E93" s="150" t="s">
        <v>247</v>
      </c>
      <c r="F93" s="248"/>
    </row>
    <row r="94" s="226" customFormat="1" ht="19" customHeight="1" spans="1:6">
      <c r="A94" s="149" t="s">
        <v>248</v>
      </c>
      <c r="B94" s="150" t="s">
        <v>249</v>
      </c>
      <c r="C94" s="155"/>
      <c r="D94" s="149" t="s">
        <v>250</v>
      </c>
      <c r="E94" s="150" t="s">
        <v>251</v>
      </c>
      <c r="F94" s="249"/>
    </row>
    <row r="95" s="226" customFormat="1" ht="19" customHeight="1" spans="1:6">
      <c r="A95" s="149" t="s">
        <v>252</v>
      </c>
      <c r="B95" s="150" t="s">
        <v>253</v>
      </c>
      <c r="C95" s="243">
        <f>C96+C97+C98+C99</f>
        <v>0</v>
      </c>
      <c r="D95" s="149"/>
      <c r="E95" s="150"/>
      <c r="F95" s="248"/>
    </row>
    <row r="96" s="226" customFormat="1" ht="19" customHeight="1" spans="1:6">
      <c r="A96" s="149" t="s">
        <v>254</v>
      </c>
      <c r="B96" s="150" t="s">
        <v>255</v>
      </c>
      <c r="C96" s="155">
        <v>0</v>
      </c>
      <c r="D96" s="149"/>
      <c r="E96" s="150"/>
      <c r="F96" s="248"/>
    </row>
    <row r="97" s="226" customFormat="1" ht="19" customHeight="1" spans="1:6">
      <c r="A97" s="149" t="s">
        <v>256</v>
      </c>
      <c r="B97" s="150" t="s">
        <v>257</v>
      </c>
      <c r="C97" s="155">
        <v>0</v>
      </c>
      <c r="D97" s="149"/>
      <c r="E97" s="150"/>
      <c r="F97" s="248"/>
    </row>
    <row r="98" s="226" customFormat="1" ht="19" customHeight="1" spans="1:6">
      <c r="A98" s="149" t="s">
        <v>258</v>
      </c>
      <c r="B98" s="150" t="s">
        <v>259</v>
      </c>
      <c r="C98" s="155">
        <v>0</v>
      </c>
      <c r="D98" s="149"/>
      <c r="E98" s="150"/>
      <c r="F98" s="248"/>
    </row>
    <row r="99" s="226" customFormat="1" ht="19" customHeight="1" spans="1:6">
      <c r="A99" s="149" t="s">
        <v>260</v>
      </c>
      <c r="B99" s="150" t="s">
        <v>261</v>
      </c>
      <c r="C99" s="155">
        <v>0</v>
      </c>
      <c r="D99" s="149"/>
      <c r="E99" s="150"/>
      <c r="F99" s="248"/>
    </row>
    <row r="100" s="226" customFormat="1" ht="19" customHeight="1" spans="1:6">
      <c r="A100" s="149"/>
      <c r="B100" s="150"/>
      <c r="C100" s="243"/>
      <c r="D100" s="149"/>
      <c r="E100" s="150"/>
      <c r="F100" s="248"/>
    </row>
    <row r="101" s="226" customFormat="1" ht="19" customHeight="1" spans="1:6">
      <c r="A101" s="149" t="s">
        <v>262</v>
      </c>
      <c r="B101" s="150" t="s">
        <v>263</v>
      </c>
      <c r="C101" s="243">
        <f>C102</f>
        <v>0</v>
      </c>
      <c r="D101" s="149"/>
      <c r="E101" s="150"/>
      <c r="F101" s="248"/>
    </row>
    <row r="102" s="226" customFormat="1" ht="19" customHeight="1" spans="1:6">
      <c r="A102" s="149" t="s">
        <v>264</v>
      </c>
      <c r="B102" s="150" t="s">
        <v>265</v>
      </c>
      <c r="C102" s="243">
        <f>C103</f>
        <v>0</v>
      </c>
      <c r="D102" s="149" t="s">
        <v>266</v>
      </c>
      <c r="E102" s="150" t="s">
        <v>267</v>
      </c>
      <c r="F102" s="248">
        <f>F103</f>
        <v>3400</v>
      </c>
    </row>
    <row r="103" s="226" customFormat="1" ht="19" customHeight="1" spans="1:6">
      <c r="A103" s="149" t="s">
        <v>268</v>
      </c>
      <c r="B103" s="150" t="s">
        <v>269</v>
      </c>
      <c r="C103" s="243">
        <f>C104+C105+C106+C107</f>
        <v>0</v>
      </c>
      <c r="D103" s="149" t="s">
        <v>270</v>
      </c>
      <c r="E103" s="150" t="s">
        <v>271</v>
      </c>
      <c r="F103" s="248">
        <f>F104+F105+F106+F107</f>
        <v>3400</v>
      </c>
    </row>
    <row r="104" s="226" customFormat="1" ht="19" customHeight="1" spans="1:6">
      <c r="A104" s="149" t="s">
        <v>272</v>
      </c>
      <c r="B104" s="150" t="s">
        <v>273</v>
      </c>
      <c r="C104" s="155">
        <v>0</v>
      </c>
      <c r="D104" s="149" t="s">
        <v>274</v>
      </c>
      <c r="E104" s="150" t="s">
        <v>275</v>
      </c>
      <c r="F104" s="248">
        <v>3400</v>
      </c>
    </row>
    <row r="105" s="226" customFormat="1" ht="19" customHeight="1" spans="1:6">
      <c r="A105" s="149" t="s">
        <v>276</v>
      </c>
      <c r="B105" s="150" t="s">
        <v>277</v>
      </c>
      <c r="C105" s="155">
        <v>0</v>
      </c>
      <c r="D105" s="149" t="s">
        <v>278</v>
      </c>
      <c r="E105" s="150" t="s">
        <v>279</v>
      </c>
      <c r="F105" s="248"/>
    </row>
    <row r="106" s="226" customFormat="1" ht="19" customHeight="1" spans="1:6">
      <c r="A106" s="149" t="s">
        <v>280</v>
      </c>
      <c r="B106" s="150" t="s">
        <v>281</v>
      </c>
      <c r="C106" s="155">
        <v>0</v>
      </c>
      <c r="D106" s="149" t="s">
        <v>282</v>
      </c>
      <c r="E106" s="150" t="s">
        <v>283</v>
      </c>
      <c r="F106" s="248"/>
    </row>
    <row r="107" s="226" customFormat="1" ht="19" customHeight="1" spans="1:6">
      <c r="A107" s="149" t="s">
        <v>284</v>
      </c>
      <c r="B107" s="150" t="s">
        <v>285</v>
      </c>
      <c r="C107" s="155">
        <v>0</v>
      </c>
      <c r="D107" s="149" t="s">
        <v>286</v>
      </c>
      <c r="E107" s="150" t="s">
        <v>287</v>
      </c>
      <c r="F107" s="248"/>
    </row>
    <row r="108" s="226" customFormat="1" ht="19" customHeight="1" spans="1:6">
      <c r="A108" s="149"/>
      <c r="B108" s="150"/>
      <c r="C108" s="243"/>
      <c r="D108" s="149"/>
      <c r="E108" s="150"/>
      <c r="F108" s="248"/>
    </row>
    <row r="109" s="226" customFormat="1" ht="19" customHeight="1" spans="1:6">
      <c r="A109" s="149"/>
      <c r="B109" s="150"/>
      <c r="C109" s="243"/>
      <c r="D109" s="149"/>
      <c r="E109" s="150"/>
      <c r="F109" s="248"/>
    </row>
    <row r="110" s="226" customFormat="1" ht="19" customHeight="1" spans="1:6">
      <c r="A110" s="150"/>
      <c r="B110" s="252" t="s">
        <v>288</v>
      </c>
      <c r="C110" s="243">
        <f>C5+C6</f>
        <v>368689</v>
      </c>
      <c r="D110" s="150"/>
      <c r="E110" s="252" t="s">
        <v>289</v>
      </c>
      <c r="F110" s="248">
        <f>F5+F6+F102</f>
        <v>368689</v>
      </c>
    </row>
    <row r="111" s="226" customFormat="1" spans="6:6">
      <c r="F111" s="228"/>
    </row>
    <row r="112" s="226" customFormat="1" spans="6:6">
      <c r="F112" s="228"/>
    </row>
    <row r="113" s="226" customFormat="1" spans="6:6">
      <c r="F113" s="228"/>
    </row>
  </sheetData>
  <mergeCells count="3">
    <mergeCell ref="A1:F1"/>
    <mergeCell ref="A3:C3"/>
    <mergeCell ref="D3:F3"/>
  </mergeCells>
  <conditionalFormatting sqref="B5">
    <cfRule type="cellIs" dxfId="0" priority="3" stopIfTrue="1" operator="equal">
      <formula>0</formula>
    </cfRule>
  </conditionalFormatting>
  <conditionalFormatting sqref="B19:B22">
    <cfRule type="cellIs" dxfId="0" priority="1" stopIfTrue="1" operator="equal">
      <formula>0</formula>
    </cfRule>
  </conditionalFormatting>
  <conditionalFormatting sqref="B6:B18 B23:B26 B29:B61">
    <cfRule type="cellIs" dxfId="0" priority="2" stopIfTrue="1" operator="equal">
      <formula>0</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pane ySplit="3" topLeftCell="A4" activePane="bottomLeft" state="frozen"/>
      <selection/>
      <selection pane="bottomLeft" activeCell="F4" sqref="F4"/>
    </sheetView>
  </sheetViews>
  <sheetFormatPr defaultColWidth="9" defaultRowHeight="14.25" outlineLevelCol="3"/>
  <cols>
    <col min="1" max="1" width="10.25" style="204" customWidth="1"/>
    <col min="2" max="2" width="32.75" style="199" customWidth="1"/>
    <col min="3" max="3" width="17.875" style="205" customWidth="1"/>
    <col min="4" max="4" width="17.875" style="206" customWidth="1"/>
    <col min="5" max="5" width="10.375" style="199"/>
    <col min="6" max="16384" width="9" style="199"/>
  </cols>
  <sheetData>
    <row r="1" s="199" customFormat="1" ht="41" customHeight="1" spans="1:4">
      <c r="A1" s="74" t="s">
        <v>290</v>
      </c>
      <c r="B1" s="74"/>
      <c r="C1" s="74"/>
      <c r="D1" s="74"/>
    </row>
    <row r="2" s="200" customFormat="1" ht="20.25" customHeight="1" spans="1:4">
      <c r="A2" s="207"/>
      <c r="C2" s="208"/>
      <c r="D2" s="209" t="s">
        <v>24</v>
      </c>
    </row>
    <row r="3" s="201" customFormat="1" ht="31.5" customHeight="1" spans="1:4">
      <c r="A3" s="210" t="s">
        <v>291</v>
      </c>
      <c r="B3" s="210" t="s">
        <v>28</v>
      </c>
      <c r="C3" s="211" t="s">
        <v>292</v>
      </c>
      <c r="D3" s="212" t="s">
        <v>293</v>
      </c>
    </row>
    <row r="4" s="202" customFormat="1" ht="24" customHeight="1" spans="1:4">
      <c r="A4" s="213">
        <v>101</v>
      </c>
      <c r="B4" s="214" t="s">
        <v>294</v>
      </c>
      <c r="C4" s="215">
        <f>C5+C7+C8+C10+C12+C14+C16+C18+C20+C22+C24+C26+C28</f>
        <v>52834</v>
      </c>
      <c r="D4" s="215">
        <f>D5+D7+D8+D10+D12+D14+D16+D18+D20+D22+D24+D26+D28</f>
        <v>56004</v>
      </c>
    </row>
    <row r="5" s="202" customFormat="1" ht="24" customHeight="1" spans="1:4">
      <c r="A5" s="213">
        <v>10101</v>
      </c>
      <c r="B5" s="214" t="s">
        <v>295</v>
      </c>
      <c r="C5" s="216">
        <f>C6</f>
        <v>8306</v>
      </c>
      <c r="D5" s="216">
        <f>D6</f>
        <v>8254</v>
      </c>
    </row>
    <row r="6" s="202" customFormat="1" ht="24" customHeight="1" spans="1:4">
      <c r="A6" s="213">
        <v>1010101</v>
      </c>
      <c r="B6" s="214" t="s">
        <v>296</v>
      </c>
      <c r="C6" s="216">
        <v>8306</v>
      </c>
      <c r="D6" s="216">
        <v>8254</v>
      </c>
    </row>
    <row r="7" s="202" customFormat="1" ht="24" customHeight="1" spans="1:4">
      <c r="A7" s="213">
        <v>10104</v>
      </c>
      <c r="B7" s="214" t="s">
        <v>297</v>
      </c>
      <c r="C7" s="216">
        <v>865</v>
      </c>
      <c r="D7" s="216">
        <v>863</v>
      </c>
    </row>
    <row r="8" s="202" customFormat="1" ht="24" customHeight="1" spans="1:4">
      <c r="A8" s="213">
        <v>10106</v>
      </c>
      <c r="B8" s="214" t="s">
        <v>298</v>
      </c>
      <c r="C8" s="216">
        <f>C9</f>
        <v>258</v>
      </c>
      <c r="D8" s="216">
        <f>D9</f>
        <v>273</v>
      </c>
    </row>
    <row r="9" s="202" customFormat="1" ht="24" customHeight="1" spans="1:4">
      <c r="A9" s="213">
        <v>1010601</v>
      </c>
      <c r="B9" s="214" t="s">
        <v>298</v>
      </c>
      <c r="C9" s="216">
        <v>258</v>
      </c>
      <c r="D9" s="216">
        <v>273</v>
      </c>
    </row>
    <row r="10" s="202" customFormat="1" ht="24" customHeight="1" spans="1:4">
      <c r="A10" s="213">
        <v>10107</v>
      </c>
      <c r="B10" s="214" t="s">
        <v>299</v>
      </c>
      <c r="C10" s="216">
        <f>C11</f>
        <v>104</v>
      </c>
      <c r="D10" s="216">
        <f>D11</f>
        <v>104</v>
      </c>
    </row>
    <row r="11" s="202" customFormat="1" ht="24" customHeight="1" spans="1:4">
      <c r="A11" s="213">
        <v>1010719</v>
      </c>
      <c r="B11" s="214" t="s">
        <v>300</v>
      </c>
      <c r="C11" s="216">
        <v>104</v>
      </c>
      <c r="D11" s="216">
        <v>104</v>
      </c>
    </row>
    <row r="12" s="202" customFormat="1" ht="24" customHeight="1" spans="1:4">
      <c r="A12" s="213">
        <v>10109</v>
      </c>
      <c r="B12" s="214" t="s">
        <v>301</v>
      </c>
      <c r="C12" s="216">
        <f>C13</f>
        <v>1304</v>
      </c>
      <c r="D12" s="216">
        <f>D13</f>
        <v>1437</v>
      </c>
    </row>
    <row r="13" s="202" customFormat="1" ht="24" customHeight="1" spans="1:4">
      <c r="A13" s="213">
        <v>1010920</v>
      </c>
      <c r="B13" s="214" t="s">
        <v>302</v>
      </c>
      <c r="C13" s="216">
        <v>1304</v>
      </c>
      <c r="D13" s="216">
        <v>1437</v>
      </c>
    </row>
    <row r="14" s="202" customFormat="1" ht="24" customHeight="1" spans="1:4">
      <c r="A14" s="213">
        <v>10110</v>
      </c>
      <c r="B14" s="214" t="s">
        <v>303</v>
      </c>
      <c r="C14" s="216">
        <f>C15</f>
        <v>1986</v>
      </c>
      <c r="D14" s="216">
        <f>D15</f>
        <v>2174</v>
      </c>
    </row>
    <row r="15" s="202" customFormat="1" ht="24" customHeight="1" spans="1:4">
      <c r="A15" s="213">
        <v>1011019</v>
      </c>
      <c r="B15" s="214" t="s">
        <v>304</v>
      </c>
      <c r="C15" s="216">
        <v>1986</v>
      </c>
      <c r="D15" s="216">
        <v>2174</v>
      </c>
    </row>
    <row r="16" s="202" customFormat="1" ht="24" customHeight="1" spans="1:4">
      <c r="A16" s="213">
        <v>10111</v>
      </c>
      <c r="B16" s="214" t="s">
        <v>305</v>
      </c>
      <c r="C16" s="216">
        <f>C17</f>
        <v>804</v>
      </c>
      <c r="D16" s="216">
        <f>D17</f>
        <v>796</v>
      </c>
    </row>
    <row r="17" s="202" customFormat="1" ht="24" customHeight="1" spans="1:4">
      <c r="A17" s="213">
        <v>1011119</v>
      </c>
      <c r="B17" s="214" t="s">
        <v>306</v>
      </c>
      <c r="C17" s="216">
        <v>804</v>
      </c>
      <c r="D17" s="216">
        <v>796</v>
      </c>
    </row>
    <row r="18" s="202" customFormat="1" ht="24" customHeight="1" spans="1:4">
      <c r="A18" s="213">
        <v>10112</v>
      </c>
      <c r="B18" s="214" t="s">
        <v>307</v>
      </c>
      <c r="C18" s="216">
        <f>C19</f>
        <v>2542</v>
      </c>
      <c r="D18" s="216">
        <f>D19</f>
        <v>3064</v>
      </c>
    </row>
    <row r="19" s="202" customFormat="1" ht="24" customHeight="1" spans="1:4">
      <c r="A19" s="213">
        <v>1011219</v>
      </c>
      <c r="B19" s="214" t="s">
        <v>308</v>
      </c>
      <c r="C19" s="216">
        <v>2542</v>
      </c>
      <c r="D19" s="216">
        <v>3064</v>
      </c>
    </row>
    <row r="20" s="202" customFormat="1" ht="24" customHeight="1" spans="1:4">
      <c r="A20" s="213">
        <v>10113</v>
      </c>
      <c r="B20" s="214" t="s">
        <v>309</v>
      </c>
      <c r="C20" s="216">
        <f>C21</f>
        <v>24660</v>
      </c>
      <c r="D20" s="216">
        <f>D21</f>
        <v>26423</v>
      </c>
    </row>
    <row r="21" s="202" customFormat="1" ht="24" customHeight="1" spans="1:4">
      <c r="A21" s="213">
        <v>1011319</v>
      </c>
      <c r="B21" s="214" t="s">
        <v>310</v>
      </c>
      <c r="C21" s="216">
        <v>24660</v>
      </c>
      <c r="D21" s="216">
        <v>26423</v>
      </c>
    </row>
    <row r="22" s="202" customFormat="1" ht="24" customHeight="1" spans="1:4">
      <c r="A22" s="213">
        <v>10114</v>
      </c>
      <c r="B22" s="214" t="s">
        <v>311</v>
      </c>
      <c r="C22" s="216">
        <f>C23</f>
        <v>895</v>
      </c>
      <c r="D22" s="216">
        <f>D23</f>
        <v>926</v>
      </c>
    </row>
    <row r="23" s="202" customFormat="1" ht="24" customHeight="1" spans="1:4">
      <c r="A23" s="213">
        <v>1011401</v>
      </c>
      <c r="B23" s="214" t="s">
        <v>311</v>
      </c>
      <c r="C23" s="216">
        <v>895</v>
      </c>
      <c r="D23" s="216">
        <v>926</v>
      </c>
    </row>
    <row r="24" s="202" customFormat="1" ht="24" customHeight="1" spans="1:4">
      <c r="A24" s="213">
        <v>10118</v>
      </c>
      <c r="B24" s="214" t="s">
        <v>312</v>
      </c>
      <c r="C24" s="216">
        <f>C25</f>
        <v>5924</v>
      </c>
      <c r="D24" s="216">
        <f>D25</f>
        <v>6217</v>
      </c>
    </row>
    <row r="25" s="202" customFormat="1" ht="24" customHeight="1" spans="1:4">
      <c r="A25" s="213">
        <v>1011801</v>
      </c>
      <c r="B25" s="214" t="s">
        <v>312</v>
      </c>
      <c r="C25" s="216">
        <v>5924</v>
      </c>
      <c r="D25" s="216">
        <v>6217</v>
      </c>
    </row>
    <row r="26" s="202" customFormat="1" ht="24" customHeight="1" spans="1:4">
      <c r="A26" s="213">
        <v>10119</v>
      </c>
      <c r="B26" s="214" t="s">
        <v>313</v>
      </c>
      <c r="C26" s="216">
        <f>C27</f>
        <v>5065</v>
      </c>
      <c r="D26" s="216">
        <f>D27</f>
        <v>5362</v>
      </c>
    </row>
    <row r="27" s="202" customFormat="1" ht="24" customHeight="1" spans="1:4">
      <c r="A27" s="213">
        <v>1011901</v>
      </c>
      <c r="B27" s="214" t="s">
        <v>313</v>
      </c>
      <c r="C27" s="216">
        <v>5065</v>
      </c>
      <c r="D27" s="216">
        <v>5362</v>
      </c>
    </row>
    <row r="28" s="203" customFormat="1" ht="24" customHeight="1" spans="1:4">
      <c r="A28" s="213">
        <v>10121</v>
      </c>
      <c r="B28" s="214" t="s">
        <v>314</v>
      </c>
      <c r="C28" s="216">
        <f>C29</f>
        <v>121</v>
      </c>
      <c r="D28" s="216">
        <f>D29</f>
        <v>111</v>
      </c>
    </row>
    <row r="29" s="203" customFormat="1" ht="24" customHeight="1" spans="1:4">
      <c r="A29" s="213">
        <v>1012101</v>
      </c>
      <c r="B29" s="214" t="s">
        <v>314</v>
      </c>
      <c r="C29" s="216">
        <v>121</v>
      </c>
      <c r="D29" s="216">
        <v>111</v>
      </c>
    </row>
    <row r="30" s="203" customFormat="1" ht="24" customHeight="1" spans="1:4">
      <c r="A30" s="213">
        <v>103</v>
      </c>
      <c r="B30" s="214" t="s">
        <v>315</v>
      </c>
      <c r="C30" s="215">
        <f>C31+C32+C33+C34+C35+C36+C38+C40</f>
        <v>20547</v>
      </c>
      <c r="D30" s="215">
        <f>D31+D32+D33+D34+D35+D36+D38+D40</f>
        <v>21780</v>
      </c>
    </row>
    <row r="31" s="203" customFormat="1" ht="24" customHeight="1" spans="1:4">
      <c r="A31" s="213">
        <v>10302</v>
      </c>
      <c r="B31" s="214" t="s">
        <v>316</v>
      </c>
      <c r="C31" s="216">
        <v>2316</v>
      </c>
      <c r="D31" s="216">
        <v>2311</v>
      </c>
    </row>
    <row r="32" s="203" customFormat="1" ht="24" customHeight="1" spans="1:4">
      <c r="A32" s="213">
        <v>10304</v>
      </c>
      <c r="B32" s="214" t="s">
        <v>317</v>
      </c>
      <c r="C32" s="216">
        <v>1307</v>
      </c>
      <c r="D32" s="216">
        <v>1126</v>
      </c>
    </row>
    <row r="33" s="203" customFormat="1" ht="24" customHeight="1" spans="1:4">
      <c r="A33" s="213">
        <v>10305</v>
      </c>
      <c r="B33" s="214" t="s">
        <v>318</v>
      </c>
      <c r="C33" s="216">
        <v>1969</v>
      </c>
      <c r="D33" s="216">
        <v>1969</v>
      </c>
    </row>
    <row r="34" s="203" customFormat="1" ht="24" customHeight="1" spans="1:4">
      <c r="A34" s="213">
        <v>10306</v>
      </c>
      <c r="B34" s="214" t="s">
        <v>319</v>
      </c>
      <c r="C34" s="216"/>
      <c r="D34" s="216"/>
    </row>
    <row r="35" s="203" customFormat="1" ht="24" customHeight="1" spans="1:4">
      <c r="A35" s="213">
        <v>10307</v>
      </c>
      <c r="B35" s="214" t="s">
        <v>320</v>
      </c>
      <c r="C35" s="216">
        <v>14580</v>
      </c>
      <c r="D35" s="216">
        <v>15983</v>
      </c>
    </row>
    <row r="36" s="203" customFormat="1" ht="24" customHeight="1" spans="1:4">
      <c r="A36" s="213">
        <v>10308</v>
      </c>
      <c r="B36" s="214" t="s">
        <v>321</v>
      </c>
      <c r="C36" s="216">
        <f>C37</f>
        <v>65</v>
      </c>
      <c r="D36" s="216">
        <f>D37</f>
        <v>60</v>
      </c>
    </row>
    <row r="37" s="203" customFormat="1" ht="24" customHeight="1" spans="1:4">
      <c r="A37" s="213">
        <v>1030802</v>
      </c>
      <c r="B37" s="214" t="s">
        <v>322</v>
      </c>
      <c r="C37" s="216">
        <v>65</v>
      </c>
      <c r="D37" s="216">
        <v>60</v>
      </c>
    </row>
    <row r="38" s="203" customFormat="1" ht="24" customHeight="1" spans="1:4">
      <c r="A38" s="213">
        <v>10309</v>
      </c>
      <c r="B38" s="214" t="s">
        <v>323</v>
      </c>
      <c r="C38" s="216">
        <v>110</v>
      </c>
      <c r="D38" s="216">
        <v>109</v>
      </c>
    </row>
    <row r="39" s="203" customFormat="1" ht="24" customHeight="1" spans="1:4">
      <c r="A39" s="213">
        <v>10399</v>
      </c>
      <c r="B39" s="214" t="s">
        <v>179</v>
      </c>
      <c r="C39" s="216">
        <f>C40</f>
        <v>200</v>
      </c>
      <c r="D39" s="216">
        <f>D40</f>
        <v>222</v>
      </c>
    </row>
    <row r="40" s="202" customFormat="1" ht="24" customHeight="1" spans="1:4">
      <c r="A40" s="213">
        <v>1039999</v>
      </c>
      <c r="B40" s="214" t="s">
        <v>179</v>
      </c>
      <c r="C40" s="216">
        <v>200</v>
      </c>
      <c r="D40" s="216">
        <v>222</v>
      </c>
    </row>
    <row r="41" s="202" customFormat="1" ht="24" customHeight="1" spans="1:4">
      <c r="A41" s="217" t="s">
        <v>324</v>
      </c>
      <c r="B41" s="218"/>
      <c r="C41" s="219">
        <f>C4+C30</f>
        <v>73381</v>
      </c>
      <c r="D41" s="219">
        <f>D4+D30</f>
        <v>77784</v>
      </c>
    </row>
    <row r="42" s="199" customFormat="1" ht="18.75" customHeight="1" spans="1:4">
      <c r="A42" s="204"/>
      <c r="B42" s="220" t="s">
        <v>325</v>
      </c>
      <c r="C42" s="220"/>
      <c r="D42" s="220"/>
    </row>
    <row r="43" s="199" customFormat="1" ht="20.1" customHeight="1" spans="1:4">
      <c r="A43" s="204"/>
      <c r="C43" s="205"/>
      <c r="D43" s="206"/>
    </row>
    <row r="44" s="199" customFormat="1" ht="20.1" customHeight="1" spans="1:4">
      <c r="A44" s="204"/>
      <c r="C44" s="205"/>
      <c r="D44" s="206"/>
    </row>
    <row r="45" s="199" customFormat="1" ht="20.1" customHeight="1" spans="1:4">
      <c r="A45" s="204"/>
      <c r="C45" s="205"/>
      <c r="D45" s="206"/>
    </row>
    <row r="46" s="199" customFormat="1" ht="20.1" customHeight="1" spans="1:4">
      <c r="A46" s="204"/>
      <c r="C46" s="205"/>
      <c r="D46" s="206"/>
    </row>
  </sheetData>
  <mergeCells count="3">
    <mergeCell ref="A1:D1"/>
    <mergeCell ref="A41:B41"/>
    <mergeCell ref="B42:D42"/>
  </mergeCells>
  <dataValidations count="2">
    <dataValidation type="list" allowBlank="1" showErrorMessage="1" sqref="B4:B29">
      <formula1>[1]要素或下拉框值集!#REF!</formula1>
    </dataValidation>
    <dataValidation type="list" allowBlank="1" showErrorMessage="1" sqref="B30:B40">
      <formula1>[2]要素或下拉框值集!#REF!</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31"/>
  <sheetViews>
    <sheetView workbookViewId="0">
      <pane ySplit="4" topLeftCell="A5" activePane="bottomLeft" state="frozen"/>
      <selection/>
      <selection pane="bottomLeft" activeCell="C3" sqref="C3"/>
    </sheetView>
  </sheetViews>
  <sheetFormatPr defaultColWidth="9" defaultRowHeight="18.75" customHeight="1" outlineLevelCol="3"/>
  <cols>
    <col min="1" max="1" width="9.875" style="179" customWidth="1"/>
    <col min="2" max="2" width="35.625" style="177" customWidth="1"/>
    <col min="3" max="3" width="18.875" style="180" customWidth="1"/>
    <col min="4" max="4" width="18.875" style="181" customWidth="1"/>
    <col min="5" max="16384" width="9" style="177"/>
  </cols>
  <sheetData>
    <row r="1" s="177" customFormat="1" ht="35" customHeight="1" spans="1:4">
      <c r="A1" s="74" t="s">
        <v>326</v>
      </c>
      <c r="B1" s="74"/>
      <c r="C1" s="182"/>
      <c r="D1" s="183"/>
    </row>
    <row r="2" s="177" customFormat="1" customHeight="1" spans="1:4">
      <c r="A2" s="179"/>
      <c r="B2" s="184"/>
      <c r="C2" s="185"/>
      <c r="D2" s="186" t="s">
        <v>24</v>
      </c>
    </row>
    <row r="3" s="178" customFormat="1" customHeight="1" spans="1:4">
      <c r="A3" s="187" t="s">
        <v>291</v>
      </c>
      <c r="B3" s="187" t="s">
        <v>327</v>
      </c>
      <c r="C3" s="187" t="s">
        <v>292</v>
      </c>
      <c r="D3" s="187" t="s">
        <v>293</v>
      </c>
    </row>
    <row r="4" s="177" customFormat="1" customHeight="1" spans="1:4">
      <c r="A4" s="188"/>
      <c r="B4" s="189" t="s">
        <v>328</v>
      </c>
      <c r="C4" s="190">
        <f>C5+C246+C286+C305+C395+C447+C503+C560+C689+C770+C841+C864+C972+C1024+C1088+C1108+C1138+C1148+C1193+C1214+C1259+C1309+C1312+C1325</f>
        <v>421938</v>
      </c>
      <c r="D4" s="190">
        <f>D5+D246+D286+D305+D395+D447+D503+D560+D689+D770+D841+D864+D972+D1024+D1088+D1108+D1138+D1148+D1193+D1214+D1259+D1309+D1312+D1325</f>
        <v>359288.9544</v>
      </c>
    </row>
    <row r="5" s="177" customFormat="1" customHeight="1" spans="1:4">
      <c r="A5" s="188">
        <v>201</v>
      </c>
      <c r="B5" s="189" t="s">
        <v>329</v>
      </c>
      <c r="C5" s="190">
        <f>C6+C18+C27+C37+C48+C59+C70+C78+C87+C100+C109+C120+C132+C139+C147+C153+C160+C167+C174+C181+C188+C196+C202+C208+C215+C230+C237+C243</f>
        <v>53563</v>
      </c>
      <c r="D5" s="190">
        <f>D6+D18+D27+D37+D48+D59+D70+D78+D87+D100+D109+D120+D132+D139+D147+D153+D160+D167+D174+D181+D188+D196+D202+D208+D215+D230+D237+D243</f>
        <v>60423.332</v>
      </c>
    </row>
    <row r="6" s="177" customFormat="1" customHeight="1" spans="1:4">
      <c r="A6" s="188">
        <v>20101</v>
      </c>
      <c r="B6" s="189" t="s">
        <v>330</v>
      </c>
      <c r="C6" s="190">
        <f>SUM(C7:C17)</f>
        <v>1392</v>
      </c>
      <c r="D6" s="190">
        <f>SUM(D7:D17)</f>
        <v>1551.0435</v>
      </c>
    </row>
    <row r="7" s="177" customFormat="1" customHeight="1" spans="1:4">
      <c r="A7" s="188">
        <v>2010101</v>
      </c>
      <c r="B7" s="188" t="s">
        <v>331</v>
      </c>
      <c r="C7" s="190">
        <v>1348</v>
      </c>
      <c r="D7" s="191">
        <v>1551.0435</v>
      </c>
    </row>
    <row r="8" s="177" customFormat="1" customHeight="1" spans="1:4">
      <c r="A8" s="188">
        <v>2010102</v>
      </c>
      <c r="B8" s="188" t="s">
        <v>332</v>
      </c>
      <c r="C8" s="190"/>
      <c r="D8" s="191"/>
    </row>
    <row r="9" s="177" customFormat="1" customHeight="1" spans="1:4">
      <c r="A9" s="188">
        <v>2010103</v>
      </c>
      <c r="B9" s="188" t="s">
        <v>333</v>
      </c>
      <c r="C9" s="190">
        <v>44</v>
      </c>
      <c r="D9" s="191"/>
    </row>
    <row r="10" s="177" customFormat="1" customHeight="1" spans="1:4">
      <c r="A10" s="188">
        <v>2010104</v>
      </c>
      <c r="B10" s="188" t="s">
        <v>334</v>
      </c>
      <c r="C10" s="190"/>
      <c r="D10" s="191"/>
    </row>
    <row r="11" s="177" customFormat="1" customHeight="1" spans="1:4">
      <c r="A11" s="188">
        <v>2010105</v>
      </c>
      <c r="B11" s="188" t="s">
        <v>335</v>
      </c>
      <c r="C11" s="190"/>
      <c r="D11" s="191"/>
    </row>
    <row r="12" s="177" customFormat="1" customHeight="1" spans="1:4">
      <c r="A12" s="188">
        <v>2010106</v>
      </c>
      <c r="B12" s="188" t="s">
        <v>336</v>
      </c>
      <c r="C12" s="190"/>
      <c r="D12" s="191"/>
    </row>
    <row r="13" s="177" customFormat="1" customHeight="1" spans="1:4">
      <c r="A13" s="188">
        <v>2010107</v>
      </c>
      <c r="B13" s="188" t="s">
        <v>337</v>
      </c>
      <c r="C13" s="190"/>
      <c r="D13" s="191"/>
    </row>
    <row r="14" s="177" customFormat="1" customHeight="1" spans="1:4">
      <c r="A14" s="188">
        <v>2010108</v>
      </c>
      <c r="B14" s="188" t="s">
        <v>338</v>
      </c>
      <c r="C14" s="190"/>
      <c r="D14" s="191"/>
    </row>
    <row r="15" s="177" customFormat="1" customHeight="1" spans="1:4">
      <c r="A15" s="188">
        <v>2010109</v>
      </c>
      <c r="B15" s="188" t="s">
        <v>339</v>
      </c>
      <c r="C15" s="190"/>
      <c r="D15" s="191"/>
    </row>
    <row r="16" s="177" customFormat="1" customHeight="1" spans="1:4">
      <c r="A16" s="188">
        <v>2010150</v>
      </c>
      <c r="B16" s="188" t="s">
        <v>340</v>
      </c>
      <c r="C16" s="190"/>
      <c r="D16" s="191"/>
    </row>
    <row r="17" s="177" customFormat="1" customHeight="1" spans="1:4">
      <c r="A17" s="188">
        <v>2010199</v>
      </c>
      <c r="B17" s="188" t="s">
        <v>341</v>
      </c>
      <c r="C17" s="190"/>
      <c r="D17" s="191"/>
    </row>
    <row r="18" s="177" customFormat="1" customHeight="1" spans="1:4">
      <c r="A18" s="188">
        <v>20102</v>
      </c>
      <c r="B18" s="189" t="s">
        <v>342</v>
      </c>
      <c r="C18" s="190">
        <f>SUM(C19:C26)</f>
        <v>925</v>
      </c>
      <c r="D18" s="190">
        <f>SUM(D19:D26)</f>
        <v>710.2793</v>
      </c>
    </row>
    <row r="19" s="177" customFormat="1" customHeight="1" spans="1:4">
      <c r="A19" s="188">
        <v>2010201</v>
      </c>
      <c r="B19" s="188" t="s">
        <v>331</v>
      </c>
      <c r="C19" s="190">
        <v>925</v>
      </c>
      <c r="D19" s="191">
        <v>710.2793</v>
      </c>
    </row>
    <row r="20" s="177" customFormat="1" customHeight="1" spans="1:4">
      <c r="A20" s="188">
        <v>2010202</v>
      </c>
      <c r="B20" s="188" t="s">
        <v>332</v>
      </c>
      <c r="C20" s="190"/>
      <c r="D20" s="191"/>
    </row>
    <row r="21" s="177" customFormat="1" customHeight="1" spans="1:4">
      <c r="A21" s="188">
        <v>2010203</v>
      </c>
      <c r="B21" s="188" t="s">
        <v>333</v>
      </c>
      <c r="C21" s="190"/>
      <c r="D21" s="191"/>
    </row>
    <row r="22" s="177" customFormat="1" customHeight="1" spans="1:4">
      <c r="A22" s="188">
        <v>2010204</v>
      </c>
      <c r="B22" s="188" t="s">
        <v>343</v>
      </c>
      <c r="C22" s="190"/>
      <c r="D22" s="191"/>
    </row>
    <row r="23" s="177" customFormat="1" customHeight="1" spans="1:4">
      <c r="A23" s="188">
        <v>2010205</v>
      </c>
      <c r="B23" s="188" t="s">
        <v>344</v>
      </c>
      <c r="C23" s="190"/>
      <c r="D23" s="191"/>
    </row>
    <row r="24" s="177" customFormat="1" customHeight="1" spans="1:4">
      <c r="A24" s="188">
        <v>2010206</v>
      </c>
      <c r="B24" s="188" t="s">
        <v>345</v>
      </c>
      <c r="C24" s="190"/>
      <c r="D24" s="191"/>
    </row>
    <row r="25" s="177" customFormat="1" customHeight="1" spans="1:4">
      <c r="A25" s="188">
        <v>2010250</v>
      </c>
      <c r="B25" s="188" t="s">
        <v>340</v>
      </c>
      <c r="C25" s="190"/>
      <c r="D25" s="191"/>
    </row>
    <row r="26" s="177" customFormat="1" customHeight="1" spans="1:4">
      <c r="A26" s="188">
        <v>2010299</v>
      </c>
      <c r="B26" s="188" t="s">
        <v>346</v>
      </c>
      <c r="C26" s="190"/>
      <c r="D26" s="191"/>
    </row>
    <row r="27" s="177" customFormat="1" customHeight="1" spans="1:4">
      <c r="A27" s="188">
        <v>20103</v>
      </c>
      <c r="B27" s="189" t="s">
        <v>347</v>
      </c>
      <c r="C27" s="190">
        <f>SUM(C28:C36)</f>
        <v>28360</v>
      </c>
      <c r="D27" s="190">
        <f>SUM(D28:D36)</f>
        <v>35648.6766</v>
      </c>
    </row>
    <row r="28" s="177" customFormat="1" customHeight="1" spans="1:4">
      <c r="A28" s="188">
        <v>2010301</v>
      </c>
      <c r="B28" s="188" t="s">
        <v>331</v>
      </c>
      <c r="C28" s="190">
        <v>26983</v>
      </c>
      <c r="D28" s="191">
        <v>33466.5269</v>
      </c>
    </row>
    <row r="29" s="177" customFormat="1" customHeight="1" spans="1:4">
      <c r="A29" s="188">
        <v>2010302</v>
      </c>
      <c r="B29" s="188" t="s">
        <v>332</v>
      </c>
      <c r="C29" s="190">
        <v>44</v>
      </c>
      <c r="D29" s="191"/>
    </row>
    <row r="30" s="177" customFormat="1" customHeight="1" spans="1:4">
      <c r="A30" s="188">
        <v>2010303</v>
      </c>
      <c r="B30" s="188" t="s">
        <v>333</v>
      </c>
      <c r="C30" s="190">
        <v>942</v>
      </c>
      <c r="D30" s="191">
        <v>2182.1497</v>
      </c>
    </row>
    <row r="31" s="177" customFormat="1" customHeight="1" spans="1:4">
      <c r="A31" s="188">
        <v>2010304</v>
      </c>
      <c r="B31" s="188" t="s">
        <v>348</v>
      </c>
      <c r="C31" s="190"/>
      <c r="D31" s="191"/>
    </row>
    <row r="32" s="177" customFormat="1" customHeight="1" spans="1:4">
      <c r="A32" s="188">
        <v>2010305</v>
      </c>
      <c r="B32" s="188" t="s">
        <v>349</v>
      </c>
      <c r="C32" s="190"/>
      <c r="D32" s="191"/>
    </row>
    <row r="33" s="177" customFormat="1" customHeight="1" spans="1:4">
      <c r="A33" s="188">
        <v>2010306</v>
      </c>
      <c r="B33" s="188" t="s">
        <v>350</v>
      </c>
      <c r="C33" s="190"/>
      <c r="D33" s="191"/>
    </row>
    <row r="34" s="177" customFormat="1" customHeight="1" spans="1:4">
      <c r="A34" s="188">
        <v>2010309</v>
      </c>
      <c r="B34" s="188" t="s">
        <v>351</v>
      </c>
      <c r="C34" s="190"/>
      <c r="D34" s="191"/>
    </row>
    <row r="35" s="177" customFormat="1" customHeight="1" spans="1:4">
      <c r="A35" s="188">
        <v>2010350</v>
      </c>
      <c r="B35" s="188" t="s">
        <v>340</v>
      </c>
      <c r="C35" s="190">
        <v>2</v>
      </c>
      <c r="D35" s="191"/>
    </row>
    <row r="36" s="177" customFormat="1" customHeight="1" spans="1:4">
      <c r="A36" s="188">
        <v>2010399</v>
      </c>
      <c r="B36" s="188" t="s">
        <v>352</v>
      </c>
      <c r="C36" s="190">
        <v>389</v>
      </c>
      <c r="D36" s="191"/>
    </row>
    <row r="37" s="177" customFormat="1" customHeight="1" spans="1:4">
      <c r="A37" s="188">
        <v>20104</v>
      </c>
      <c r="B37" s="189" t="s">
        <v>353</v>
      </c>
      <c r="C37" s="190">
        <f>SUM(C38:C47)</f>
        <v>1680</v>
      </c>
      <c r="D37" s="190">
        <f>SUM(D38:D47)</f>
        <v>2845.3353</v>
      </c>
    </row>
    <row r="38" s="177" customFormat="1" customHeight="1" spans="1:4">
      <c r="A38" s="188">
        <v>2010401</v>
      </c>
      <c r="B38" s="188" t="s">
        <v>331</v>
      </c>
      <c r="C38" s="190">
        <v>1391</v>
      </c>
      <c r="D38" s="191">
        <v>845.3353</v>
      </c>
    </row>
    <row r="39" s="177" customFormat="1" customHeight="1" spans="1:4">
      <c r="A39" s="188">
        <v>2010402</v>
      </c>
      <c r="B39" s="188" t="s">
        <v>332</v>
      </c>
      <c r="C39" s="190"/>
      <c r="D39" s="191"/>
    </row>
    <row r="40" s="177" customFormat="1" customHeight="1" spans="1:4">
      <c r="A40" s="188">
        <v>2010403</v>
      </c>
      <c r="B40" s="188" t="s">
        <v>333</v>
      </c>
      <c r="C40" s="190"/>
      <c r="D40" s="191"/>
    </row>
    <row r="41" s="177" customFormat="1" customHeight="1" spans="1:4">
      <c r="A41" s="188">
        <v>2010404</v>
      </c>
      <c r="B41" s="188" t="s">
        <v>354</v>
      </c>
      <c r="C41" s="190"/>
      <c r="D41" s="191"/>
    </row>
    <row r="42" s="177" customFormat="1" customHeight="1" spans="1:4">
      <c r="A42" s="188">
        <v>2010405</v>
      </c>
      <c r="B42" s="188" t="s">
        <v>355</v>
      </c>
      <c r="C42" s="190"/>
      <c r="D42" s="191"/>
    </row>
    <row r="43" s="177" customFormat="1" customHeight="1" spans="1:4">
      <c r="A43" s="188">
        <v>2010406</v>
      </c>
      <c r="B43" s="188" t="s">
        <v>356</v>
      </c>
      <c r="C43" s="190"/>
      <c r="D43" s="191"/>
    </row>
    <row r="44" s="177" customFormat="1" customHeight="1" spans="1:4">
      <c r="A44" s="188">
        <v>2010407</v>
      </c>
      <c r="B44" s="188" t="s">
        <v>357</v>
      </c>
      <c r="C44" s="190"/>
      <c r="D44" s="191"/>
    </row>
    <row r="45" s="177" customFormat="1" customHeight="1" spans="1:4">
      <c r="A45" s="188">
        <v>2010408</v>
      </c>
      <c r="B45" s="188" t="s">
        <v>358</v>
      </c>
      <c r="C45" s="190"/>
      <c r="D45" s="191"/>
    </row>
    <row r="46" s="177" customFormat="1" customHeight="1" spans="1:4">
      <c r="A46" s="188">
        <v>2010450</v>
      </c>
      <c r="B46" s="188" t="s">
        <v>340</v>
      </c>
      <c r="C46" s="190"/>
      <c r="D46" s="191"/>
    </row>
    <row r="47" s="177" customFormat="1" customHeight="1" spans="1:4">
      <c r="A47" s="188">
        <v>2010499</v>
      </c>
      <c r="B47" s="188" t="s">
        <v>359</v>
      </c>
      <c r="C47" s="190">
        <v>289</v>
      </c>
      <c r="D47" s="191">
        <v>2000</v>
      </c>
    </row>
    <row r="48" s="177" customFormat="1" customHeight="1" spans="1:4">
      <c r="A48" s="188">
        <v>20105</v>
      </c>
      <c r="B48" s="189" t="s">
        <v>360</v>
      </c>
      <c r="C48" s="190">
        <f>SUM(C49:C58)</f>
        <v>550</v>
      </c>
      <c r="D48" s="190">
        <f>SUM(D49:D58)</f>
        <v>382.8173</v>
      </c>
    </row>
    <row r="49" s="177" customFormat="1" customHeight="1" spans="1:4">
      <c r="A49" s="188">
        <v>2010501</v>
      </c>
      <c r="B49" s="188" t="s">
        <v>331</v>
      </c>
      <c r="C49" s="190">
        <v>350</v>
      </c>
      <c r="D49" s="191">
        <v>277.8173</v>
      </c>
    </row>
    <row r="50" s="177" customFormat="1" customHeight="1" spans="1:4">
      <c r="A50" s="188">
        <v>2010502</v>
      </c>
      <c r="B50" s="188" t="s">
        <v>332</v>
      </c>
      <c r="C50" s="190">
        <v>10</v>
      </c>
      <c r="D50" s="191"/>
    </row>
    <row r="51" s="177" customFormat="1" customHeight="1" spans="1:4">
      <c r="A51" s="188">
        <v>2010503</v>
      </c>
      <c r="B51" s="188" t="s">
        <v>333</v>
      </c>
      <c r="C51" s="190"/>
      <c r="D51" s="191"/>
    </row>
    <row r="52" s="177" customFormat="1" customHeight="1" spans="1:4">
      <c r="A52" s="188">
        <v>2010504</v>
      </c>
      <c r="B52" s="188" t="s">
        <v>361</v>
      </c>
      <c r="C52" s="190"/>
      <c r="D52" s="191"/>
    </row>
    <row r="53" s="177" customFormat="1" customHeight="1" spans="1:4">
      <c r="A53" s="188">
        <v>2010505</v>
      </c>
      <c r="B53" s="188" t="s">
        <v>362</v>
      </c>
      <c r="C53" s="190"/>
      <c r="D53" s="191"/>
    </row>
    <row r="54" s="177" customFormat="1" customHeight="1" spans="1:4">
      <c r="A54" s="188">
        <v>2010506</v>
      </c>
      <c r="B54" s="188" t="s">
        <v>363</v>
      </c>
      <c r="C54" s="190">
        <v>15</v>
      </c>
      <c r="D54" s="191"/>
    </row>
    <row r="55" s="177" customFormat="1" customHeight="1" spans="1:4">
      <c r="A55" s="188">
        <v>2010507</v>
      </c>
      <c r="B55" s="188" t="s">
        <v>364</v>
      </c>
      <c r="C55" s="190">
        <v>129</v>
      </c>
      <c r="D55" s="191">
        <v>56</v>
      </c>
    </row>
    <row r="56" s="177" customFormat="1" customHeight="1" spans="1:4">
      <c r="A56" s="188">
        <v>2010508</v>
      </c>
      <c r="B56" s="188" t="s">
        <v>365</v>
      </c>
      <c r="C56" s="190">
        <v>46</v>
      </c>
      <c r="D56" s="191">
        <v>49</v>
      </c>
    </row>
    <row r="57" s="177" customFormat="1" customHeight="1" spans="1:4">
      <c r="A57" s="188">
        <v>2010550</v>
      </c>
      <c r="B57" s="188" t="s">
        <v>340</v>
      </c>
      <c r="C57" s="190"/>
      <c r="D57" s="191"/>
    </row>
    <row r="58" s="177" customFormat="1" customHeight="1" spans="1:4">
      <c r="A58" s="188">
        <v>2010599</v>
      </c>
      <c r="B58" s="188" t="s">
        <v>366</v>
      </c>
      <c r="C58" s="190"/>
      <c r="D58" s="191"/>
    </row>
    <row r="59" s="177" customFormat="1" customHeight="1" spans="1:4">
      <c r="A59" s="188">
        <v>20106</v>
      </c>
      <c r="B59" s="189" t="s">
        <v>367</v>
      </c>
      <c r="C59" s="190">
        <f>SUM(C60:C69)</f>
        <v>3482</v>
      </c>
      <c r="D59" s="190">
        <f>SUM(D60:D69)</f>
        <v>2492.058</v>
      </c>
    </row>
    <row r="60" s="177" customFormat="1" customHeight="1" spans="1:4">
      <c r="A60" s="188">
        <v>2010601</v>
      </c>
      <c r="B60" s="188" t="s">
        <v>331</v>
      </c>
      <c r="C60" s="190">
        <v>3349</v>
      </c>
      <c r="D60" s="191">
        <v>2492.058</v>
      </c>
    </row>
    <row r="61" s="177" customFormat="1" customHeight="1" spans="1:4">
      <c r="A61" s="188">
        <v>2010602</v>
      </c>
      <c r="B61" s="188" t="s">
        <v>332</v>
      </c>
      <c r="C61" s="190">
        <v>93</v>
      </c>
      <c r="D61" s="191"/>
    </row>
    <row r="62" s="177" customFormat="1" customHeight="1" spans="1:4">
      <c r="A62" s="188">
        <v>2010603</v>
      </c>
      <c r="B62" s="188" t="s">
        <v>333</v>
      </c>
      <c r="C62" s="190"/>
      <c r="D62" s="191"/>
    </row>
    <row r="63" s="177" customFormat="1" customHeight="1" spans="1:4">
      <c r="A63" s="188">
        <v>2010604</v>
      </c>
      <c r="B63" s="188" t="s">
        <v>368</v>
      </c>
      <c r="C63" s="190"/>
      <c r="D63" s="191"/>
    </row>
    <row r="64" s="177" customFormat="1" customHeight="1" spans="1:4">
      <c r="A64" s="188">
        <v>2010605</v>
      </c>
      <c r="B64" s="188" t="s">
        <v>369</v>
      </c>
      <c r="C64" s="190"/>
      <c r="D64" s="191"/>
    </row>
    <row r="65" s="177" customFormat="1" customHeight="1" spans="1:4">
      <c r="A65" s="188">
        <v>2010606</v>
      </c>
      <c r="B65" s="188" t="s">
        <v>370</v>
      </c>
      <c r="C65" s="190"/>
      <c r="D65" s="191"/>
    </row>
    <row r="66" s="177" customFormat="1" customHeight="1" spans="1:4">
      <c r="A66" s="188">
        <v>2010607</v>
      </c>
      <c r="B66" s="188" t="s">
        <v>371</v>
      </c>
      <c r="C66" s="190"/>
      <c r="D66" s="191"/>
    </row>
    <row r="67" s="177" customFormat="1" customHeight="1" spans="1:4">
      <c r="A67" s="188">
        <v>2010608</v>
      </c>
      <c r="B67" s="188" t="s">
        <v>372</v>
      </c>
      <c r="C67" s="190"/>
      <c r="D67" s="191"/>
    </row>
    <row r="68" s="177" customFormat="1" customHeight="1" spans="1:4">
      <c r="A68" s="188">
        <v>2010650</v>
      </c>
      <c r="B68" s="188" t="s">
        <v>340</v>
      </c>
      <c r="C68" s="190"/>
      <c r="D68" s="191"/>
    </row>
    <row r="69" s="177" customFormat="1" customHeight="1" spans="1:4">
      <c r="A69" s="188">
        <v>2010699</v>
      </c>
      <c r="B69" s="188" t="s">
        <v>373</v>
      </c>
      <c r="C69" s="190">
        <v>40</v>
      </c>
      <c r="D69" s="191"/>
    </row>
    <row r="70" s="177" customFormat="1" customHeight="1" spans="1:4">
      <c r="A70" s="188">
        <v>20107</v>
      </c>
      <c r="B70" s="189" t="s">
        <v>374</v>
      </c>
      <c r="C70" s="190">
        <f>SUM(C71:C77)</f>
        <v>2787</v>
      </c>
      <c r="D70" s="190">
        <f>SUM(D71:D77)</f>
        <v>2400</v>
      </c>
    </row>
    <row r="71" s="177" customFormat="1" customHeight="1" spans="1:4">
      <c r="A71" s="188">
        <v>2010701</v>
      </c>
      <c r="B71" s="188" t="s">
        <v>331</v>
      </c>
      <c r="C71" s="190">
        <v>11</v>
      </c>
      <c r="D71" s="191"/>
    </row>
    <row r="72" s="177" customFormat="1" customHeight="1" spans="1:4">
      <c r="A72" s="188">
        <v>2010702</v>
      </c>
      <c r="B72" s="188" t="s">
        <v>332</v>
      </c>
      <c r="C72" s="190"/>
      <c r="D72" s="191"/>
    </row>
    <row r="73" s="177" customFormat="1" customHeight="1" spans="1:4">
      <c r="A73" s="188">
        <v>2010703</v>
      </c>
      <c r="B73" s="188" t="s">
        <v>333</v>
      </c>
      <c r="C73" s="190"/>
      <c r="D73" s="191"/>
    </row>
    <row r="74" s="177" customFormat="1" customHeight="1" spans="1:4">
      <c r="A74" s="188">
        <v>2010709</v>
      </c>
      <c r="B74" s="188" t="s">
        <v>371</v>
      </c>
      <c r="C74" s="190"/>
      <c r="D74" s="191"/>
    </row>
    <row r="75" s="177" customFormat="1" customHeight="1" spans="1:4">
      <c r="A75" s="188">
        <v>2010710</v>
      </c>
      <c r="B75" s="188" t="s">
        <v>375</v>
      </c>
      <c r="C75" s="190">
        <v>2776</v>
      </c>
      <c r="D75" s="191">
        <v>2400</v>
      </c>
    </row>
    <row r="76" s="177" customFormat="1" customHeight="1" spans="1:4">
      <c r="A76" s="188">
        <v>2010750</v>
      </c>
      <c r="B76" s="188" t="s">
        <v>340</v>
      </c>
      <c r="C76" s="190"/>
      <c r="D76" s="191"/>
    </row>
    <row r="77" s="177" customFormat="1" customHeight="1" spans="1:4">
      <c r="A77" s="188">
        <v>2010799</v>
      </c>
      <c r="B77" s="188" t="s">
        <v>376</v>
      </c>
      <c r="C77" s="190"/>
      <c r="D77" s="191"/>
    </row>
    <row r="78" s="177" customFormat="1" customHeight="1" spans="1:4">
      <c r="A78" s="188">
        <v>20108</v>
      </c>
      <c r="B78" s="189" t="s">
        <v>377</v>
      </c>
      <c r="C78" s="190">
        <f>SUM(C79:C86)</f>
        <v>899</v>
      </c>
      <c r="D78" s="190">
        <f>SUM(D79:D86)</f>
        <v>611.5138</v>
      </c>
    </row>
    <row r="79" s="177" customFormat="1" customHeight="1" spans="1:4">
      <c r="A79" s="188">
        <v>2010801</v>
      </c>
      <c r="B79" s="188" t="s">
        <v>331</v>
      </c>
      <c r="C79" s="190">
        <v>894</v>
      </c>
      <c r="D79" s="191">
        <v>611.5138</v>
      </c>
    </row>
    <row r="80" s="177" customFormat="1" customHeight="1" spans="1:4">
      <c r="A80" s="188">
        <v>2010802</v>
      </c>
      <c r="B80" s="188" t="s">
        <v>332</v>
      </c>
      <c r="C80" s="190"/>
      <c r="D80" s="191"/>
    </row>
    <row r="81" s="177" customFormat="1" customHeight="1" spans="1:4">
      <c r="A81" s="188">
        <v>2010803</v>
      </c>
      <c r="B81" s="188" t="s">
        <v>333</v>
      </c>
      <c r="C81" s="190"/>
      <c r="D81" s="191"/>
    </row>
    <row r="82" s="177" customFormat="1" customHeight="1" spans="1:4">
      <c r="A82" s="188">
        <v>2010804</v>
      </c>
      <c r="B82" s="188" t="s">
        <v>378</v>
      </c>
      <c r="C82" s="190">
        <v>5</v>
      </c>
      <c r="D82" s="191"/>
    </row>
    <row r="83" s="177" customFormat="1" customHeight="1" spans="1:4">
      <c r="A83" s="188">
        <v>2010805</v>
      </c>
      <c r="B83" s="188" t="s">
        <v>379</v>
      </c>
      <c r="C83" s="190"/>
      <c r="D83" s="191"/>
    </row>
    <row r="84" s="177" customFormat="1" customHeight="1" spans="1:4">
      <c r="A84" s="188">
        <v>2010806</v>
      </c>
      <c r="B84" s="188" t="s">
        <v>371</v>
      </c>
      <c r="C84" s="190"/>
      <c r="D84" s="191"/>
    </row>
    <row r="85" s="177" customFormat="1" customHeight="1" spans="1:4">
      <c r="A85" s="188">
        <v>2010850</v>
      </c>
      <c r="B85" s="188" t="s">
        <v>340</v>
      </c>
      <c r="C85" s="190"/>
      <c r="D85" s="191"/>
    </row>
    <row r="86" s="177" customFormat="1" customHeight="1" spans="1:4">
      <c r="A86" s="188">
        <v>2010899</v>
      </c>
      <c r="B86" s="188" t="s">
        <v>380</v>
      </c>
      <c r="C86" s="190"/>
      <c r="D86" s="191"/>
    </row>
    <row r="87" s="177" customFormat="1" customHeight="1" spans="1:4">
      <c r="A87" s="188">
        <v>20109</v>
      </c>
      <c r="B87" s="189" t="s">
        <v>381</v>
      </c>
      <c r="C87" s="190">
        <f>SUM(C88:C99)</f>
        <v>0</v>
      </c>
      <c r="D87" s="190">
        <f>SUM(D88:D99)</f>
        <v>0</v>
      </c>
    </row>
    <row r="88" s="177" customFormat="1" customHeight="1" spans="1:4">
      <c r="A88" s="188">
        <v>2010901</v>
      </c>
      <c r="B88" s="188" t="s">
        <v>331</v>
      </c>
      <c r="C88" s="190"/>
      <c r="D88" s="191"/>
    </row>
    <row r="89" s="177" customFormat="1" customHeight="1" spans="1:4">
      <c r="A89" s="188">
        <v>2010902</v>
      </c>
      <c r="B89" s="188" t="s">
        <v>332</v>
      </c>
      <c r="C89" s="190"/>
      <c r="D89" s="191"/>
    </row>
    <row r="90" s="177" customFormat="1" customHeight="1" spans="1:4">
      <c r="A90" s="188">
        <v>2010903</v>
      </c>
      <c r="B90" s="188" t="s">
        <v>333</v>
      </c>
      <c r="C90" s="190"/>
      <c r="D90" s="191"/>
    </row>
    <row r="91" s="177" customFormat="1" customHeight="1" spans="1:4">
      <c r="A91" s="188">
        <v>2010905</v>
      </c>
      <c r="B91" s="188" t="s">
        <v>382</v>
      </c>
      <c r="C91" s="190"/>
      <c r="D91" s="191"/>
    </row>
    <row r="92" s="177" customFormat="1" customHeight="1" spans="1:4">
      <c r="A92" s="188">
        <v>2010907</v>
      </c>
      <c r="B92" s="188" t="s">
        <v>383</v>
      </c>
      <c r="C92" s="190"/>
      <c r="D92" s="191"/>
    </row>
    <row r="93" s="177" customFormat="1" customHeight="1" spans="1:4">
      <c r="A93" s="188">
        <v>2010908</v>
      </c>
      <c r="B93" s="188" t="s">
        <v>371</v>
      </c>
      <c r="C93" s="190"/>
      <c r="D93" s="191"/>
    </row>
    <row r="94" s="177" customFormat="1" customHeight="1" spans="1:4">
      <c r="A94" s="188">
        <v>2010909</v>
      </c>
      <c r="B94" s="188" t="s">
        <v>384</v>
      </c>
      <c r="C94" s="190"/>
      <c r="D94" s="191"/>
    </row>
    <row r="95" s="177" customFormat="1" customHeight="1" spans="1:4">
      <c r="A95" s="188">
        <v>2010910</v>
      </c>
      <c r="B95" s="188" t="s">
        <v>385</v>
      </c>
      <c r="C95" s="190"/>
      <c r="D95" s="191"/>
    </row>
    <row r="96" s="177" customFormat="1" customHeight="1" spans="1:4">
      <c r="A96" s="188">
        <v>2010911</v>
      </c>
      <c r="B96" s="188" t="s">
        <v>386</v>
      </c>
      <c r="C96" s="190"/>
      <c r="D96" s="191"/>
    </row>
    <row r="97" s="177" customFormat="1" customHeight="1" spans="1:4">
      <c r="A97" s="188">
        <v>2010912</v>
      </c>
      <c r="B97" s="188" t="s">
        <v>387</v>
      </c>
      <c r="C97" s="190"/>
      <c r="D97" s="191"/>
    </row>
    <row r="98" s="177" customFormat="1" customHeight="1" spans="1:4">
      <c r="A98" s="188">
        <v>2010950</v>
      </c>
      <c r="B98" s="188" t="s">
        <v>340</v>
      </c>
      <c r="C98" s="190"/>
      <c r="D98" s="191"/>
    </row>
    <row r="99" s="177" customFormat="1" customHeight="1" spans="1:4">
      <c r="A99" s="188">
        <v>2010999</v>
      </c>
      <c r="B99" s="188" t="s">
        <v>388</v>
      </c>
      <c r="C99" s="190"/>
      <c r="D99" s="191"/>
    </row>
    <row r="100" s="177" customFormat="1" customHeight="1" spans="1:4">
      <c r="A100" s="188">
        <v>20111</v>
      </c>
      <c r="B100" s="189" t="s">
        <v>389</v>
      </c>
      <c r="C100" s="190">
        <f>SUM(C101:C108)</f>
        <v>1986</v>
      </c>
      <c r="D100" s="190">
        <f>SUM(D101:D108)</f>
        <v>1398.8595</v>
      </c>
    </row>
    <row r="101" s="177" customFormat="1" customHeight="1" spans="1:4">
      <c r="A101" s="188">
        <v>2011101</v>
      </c>
      <c r="B101" s="188" t="s">
        <v>331</v>
      </c>
      <c r="C101" s="190">
        <v>1967</v>
      </c>
      <c r="D101" s="191">
        <v>1398.8595</v>
      </c>
    </row>
    <row r="102" s="177" customFormat="1" customHeight="1" spans="1:4">
      <c r="A102" s="188">
        <v>2011102</v>
      </c>
      <c r="B102" s="188" t="s">
        <v>332</v>
      </c>
      <c r="C102" s="190">
        <v>9</v>
      </c>
      <c r="D102" s="191"/>
    </row>
    <row r="103" s="177" customFormat="1" customHeight="1" spans="1:4">
      <c r="A103" s="188">
        <v>2011103</v>
      </c>
      <c r="B103" s="188" t="s">
        <v>333</v>
      </c>
      <c r="C103" s="190"/>
      <c r="D103" s="191"/>
    </row>
    <row r="104" s="177" customFormat="1" customHeight="1" spans="1:4">
      <c r="A104" s="188">
        <v>2011104</v>
      </c>
      <c r="B104" s="188" t="s">
        <v>390</v>
      </c>
      <c r="C104" s="190"/>
      <c r="D104" s="191"/>
    </row>
    <row r="105" s="177" customFormat="1" customHeight="1" spans="1:4">
      <c r="A105" s="188">
        <v>2011105</v>
      </c>
      <c r="B105" s="188" t="s">
        <v>391</v>
      </c>
      <c r="C105" s="190"/>
      <c r="D105" s="191"/>
    </row>
    <row r="106" s="177" customFormat="1" customHeight="1" spans="1:4">
      <c r="A106" s="188">
        <v>2011106</v>
      </c>
      <c r="B106" s="188" t="s">
        <v>392</v>
      </c>
      <c r="C106" s="190">
        <v>10</v>
      </c>
      <c r="D106" s="191"/>
    </row>
    <row r="107" s="177" customFormat="1" customHeight="1" spans="1:4">
      <c r="A107" s="188">
        <v>2011150</v>
      </c>
      <c r="B107" s="188" t="s">
        <v>340</v>
      </c>
      <c r="C107" s="190"/>
      <c r="D107" s="191"/>
    </row>
    <row r="108" s="177" customFormat="1" customHeight="1" spans="1:4">
      <c r="A108" s="188">
        <v>2011199</v>
      </c>
      <c r="B108" s="188" t="s">
        <v>393</v>
      </c>
      <c r="C108" s="190"/>
      <c r="D108" s="191"/>
    </row>
    <row r="109" s="177" customFormat="1" customHeight="1" spans="1:4">
      <c r="A109" s="188">
        <v>20113</v>
      </c>
      <c r="B109" s="189" t="s">
        <v>394</v>
      </c>
      <c r="C109" s="190">
        <f>SUM(C110:C119)</f>
        <v>1047</v>
      </c>
      <c r="D109" s="190">
        <f>SUM(D110:D119)</f>
        <v>805.895</v>
      </c>
    </row>
    <row r="110" s="177" customFormat="1" customHeight="1" spans="1:4">
      <c r="A110" s="188">
        <v>2011301</v>
      </c>
      <c r="B110" s="188" t="s">
        <v>331</v>
      </c>
      <c r="C110" s="190">
        <v>722</v>
      </c>
      <c r="D110" s="191">
        <v>405.895</v>
      </c>
    </row>
    <row r="111" s="177" customFormat="1" customHeight="1" spans="1:4">
      <c r="A111" s="188">
        <v>2011302</v>
      </c>
      <c r="B111" s="188" t="s">
        <v>332</v>
      </c>
      <c r="C111" s="190"/>
      <c r="D111" s="191"/>
    </row>
    <row r="112" s="177" customFormat="1" customHeight="1" spans="1:4">
      <c r="A112" s="188">
        <v>2011303</v>
      </c>
      <c r="B112" s="188" t="s">
        <v>333</v>
      </c>
      <c r="C112" s="190"/>
      <c r="D112" s="191"/>
    </row>
    <row r="113" s="177" customFormat="1" customHeight="1" spans="1:4">
      <c r="A113" s="188">
        <v>2011304</v>
      </c>
      <c r="B113" s="188" t="s">
        <v>395</v>
      </c>
      <c r="C113" s="190"/>
      <c r="D113" s="191"/>
    </row>
    <row r="114" s="177" customFormat="1" customHeight="1" spans="1:4">
      <c r="A114" s="188">
        <v>2011305</v>
      </c>
      <c r="B114" s="188" t="s">
        <v>396</v>
      </c>
      <c r="C114" s="190"/>
      <c r="D114" s="191"/>
    </row>
    <row r="115" s="177" customFormat="1" customHeight="1" spans="1:4">
      <c r="A115" s="188">
        <v>2011306</v>
      </c>
      <c r="B115" s="188" t="s">
        <v>397</v>
      </c>
      <c r="C115" s="190"/>
      <c r="D115" s="191"/>
    </row>
    <row r="116" s="177" customFormat="1" customHeight="1" spans="1:4">
      <c r="A116" s="188">
        <v>2011307</v>
      </c>
      <c r="B116" s="188" t="s">
        <v>398</v>
      </c>
      <c r="C116" s="190"/>
      <c r="D116" s="191"/>
    </row>
    <row r="117" s="177" customFormat="1" customHeight="1" spans="1:4">
      <c r="A117" s="188">
        <v>2011308</v>
      </c>
      <c r="B117" s="188" t="s">
        <v>399</v>
      </c>
      <c r="C117" s="190">
        <v>271</v>
      </c>
      <c r="D117" s="191">
        <v>400</v>
      </c>
    </row>
    <row r="118" s="177" customFormat="1" customHeight="1" spans="1:4">
      <c r="A118" s="188">
        <v>2011350</v>
      </c>
      <c r="B118" s="188" t="s">
        <v>340</v>
      </c>
      <c r="C118" s="190"/>
      <c r="D118" s="191"/>
    </row>
    <row r="119" s="177" customFormat="1" customHeight="1" spans="1:4">
      <c r="A119" s="188">
        <v>2011399</v>
      </c>
      <c r="B119" s="188" t="s">
        <v>400</v>
      </c>
      <c r="C119" s="190">
        <v>54</v>
      </c>
      <c r="D119" s="191"/>
    </row>
    <row r="120" s="177" customFormat="1" customHeight="1" spans="1:4">
      <c r="A120" s="188">
        <v>20114</v>
      </c>
      <c r="B120" s="189" t="s">
        <v>401</v>
      </c>
      <c r="C120" s="190">
        <f>SUM(C121:C131)</f>
        <v>0</v>
      </c>
      <c r="D120" s="190">
        <f>SUM(D121:D131)</f>
        <v>0</v>
      </c>
    </row>
    <row r="121" s="177" customFormat="1" customHeight="1" spans="1:4">
      <c r="A121" s="188">
        <v>2011401</v>
      </c>
      <c r="B121" s="188" t="s">
        <v>331</v>
      </c>
      <c r="C121" s="190"/>
      <c r="D121" s="191"/>
    </row>
    <row r="122" s="177" customFormat="1" customHeight="1" spans="1:4">
      <c r="A122" s="188">
        <v>2011402</v>
      </c>
      <c r="B122" s="188" t="s">
        <v>332</v>
      </c>
      <c r="C122" s="190"/>
      <c r="D122" s="191"/>
    </row>
    <row r="123" s="177" customFormat="1" customHeight="1" spans="1:4">
      <c r="A123" s="188">
        <v>2011403</v>
      </c>
      <c r="B123" s="188" t="s">
        <v>333</v>
      </c>
      <c r="C123" s="190"/>
      <c r="D123" s="191"/>
    </row>
    <row r="124" s="177" customFormat="1" customHeight="1" spans="1:4">
      <c r="A124" s="188">
        <v>2011404</v>
      </c>
      <c r="B124" s="188" t="s">
        <v>402</v>
      </c>
      <c r="C124" s="190"/>
      <c r="D124" s="191"/>
    </row>
    <row r="125" s="177" customFormat="1" customHeight="1" spans="1:4">
      <c r="A125" s="188">
        <v>2011405</v>
      </c>
      <c r="B125" s="188" t="s">
        <v>403</v>
      </c>
      <c r="C125" s="190"/>
      <c r="D125" s="191"/>
    </row>
    <row r="126" s="177" customFormat="1" customHeight="1" spans="1:4">
      <c r="A126" s="188">
        <v>2011408</v>
      </c>
      <c r="B126" s="188" t="s">
        <v>404</v>
      </c>
      <c r="C126" s="190"/>
      <c r="D126" s="191"/>
    </row>
    <row r="127" s="177" customFormat="1" customHeight="1" spans="1:4">
      <c r="A127" s="188">
        <v>2011409</v>
      </c>
      <c r="B127" s="188" t="s">
        <v>405</v>
      </c>
      <c r="C127" s="190"/>
      <c r="D127" s="191"/>
    </row>
    <row r="128" s="177" customFormat="1" customHeight="1" spans="1:4">
      <c r="A128" s="188">
        <v>2011410</v>
      </c>
      <c r="B128" s="188" t="s">
        <v>406</v>
      </c>
      <c r="C128" s="190"/>
      <c r="D128" s="191"/>
    </row>
    <row r="129" s="177" customFormat="1" customHeight="1" spans="1:4">
      <c r="A129" s="188">
        <v>2011411</v>
      </c>
      <c r="B129" s="188" t="s">
        <v>407</v>
      </c>
      <c r="C129" s="190"/>
      <c r="D129" s="191"/>
    </row>
    <row r="130" s="177" customFormat="1" customHeight="1" spans="1:4">
      <c r="A130" s="188">
        <v>2011450</v>
      </c>
      <c r="B130" s="188" t="s">
        <v>340</v>
      </c>
      <c r="C130" s="190"/>
      <c r="D130" s="191"/>
    </row>
    <row r="131" s="177" customFormat="1" customHeight="1" spans="1:4">
      <c r="A131" s="188">
        <v>2011499</v>
      </c>
      <c r="B131" s="188" t="s">
        <v>408</v>
      </c>
      <c r="C131" s="190"/>
      <c r="D131" s="191"/>
    </row>
    <row r="132" s="177" customFormat="1" customHeight="1" spans="1:4">
      <c r="A132" s="188">
        <v>20123</v>
      </c>
      <c r="B132" s="189" t="s">
        <v>409</v>
      </c>
      <c r="C132" s="190">
        <f>SUM(C133:C138)</f>
        <v>611</v>
      </c>
      <c r="D132" s="190">
        <f>SUM(D133:D138)</f>
        <v>0</v>
      </c>
    </row>
    <row r="133" s="177" customFormat="1" customHeight="1" spans="1:4">
      <c r="A133" s="188">
        <v>2012301</v>
      </c>
      <c r="B133" s="188" t="s">
        <v>331</v>
      </c>
      <c r="C133" s="190">
        <v>449</v>
      </c>
      <c r="D133" s="191"/>
    </row>
    <row r="134" s="177" customFormat="1" customHeight="1" spans="1:4">
      <c r="A134" s="188">
        <v>2012302</v>
      </c>
      <c r="B134" s="188" t="s">
        <v>332</v>
      </c>
      <c r="C134" s="190">
        <v>37</v>
      </c>
      <c r="D134" s="191"/>
    </row>
    <row r="135" s="177" customFormat="1" customHeight="1" spans="1:4">
      <c r="A135" s="188">
        <v>2012303</v>
      </c>
      <c r="B135" s="188" t="s">
        <v>333</v>
      </c>
      <c r="C135" s="190"/>
      <c r="D135" s="191"/>
    </row>
    <row r="136" s="177" customFormat="1" customHeight="1" spans="1:4">
      <c r="A136" s="188">
        <v>2012304</v>
      </c>
      <c r="B136" s="188" t="s">
        <v>410</v>
      </c>
      <c r="C136" s="190">
        <v>125</v>
      </c>
      <c r="D136" s="191"/>
    </row>
    <row r="137" s="177" customFormat="1" customHeight="1" spans="1:4">
      <c r="A137" s="188">
        <v>2012350</v>
      </c>
      <c r="B137" s="188" t="s">
        <v>340</v>
      </c>
      <c r="C137" s="190"/>
      <c r="D137" s="191"/>
    </row>
    <row r="138" s="177" customFormat="1" customHeight="1" spans="1:4">
      <c r="A138" s="188">
        <v>2012399</v>
      </c>
      <c r="B138" s="188" t="s">
        <v>411</v>
      </c>
      <c r="C138" s="190"/>
      <c r="D138" s="191"/>
    </row>
    <row r="139" s="177" customFormat="1" customHeight="1" spans="1:4">
      <c r="A139" s="188">
        <v>20125</v>
      </c>
      <c r="B139" s="189" t="s">
        <v>412</v>
      </c>
      <c r="C139" s="190">
        <f>SUM(C140:C146)</f>
        <v>0</v>
      </c>
      <c r="D139" s="190">
        <f>SUM(D140:D146)</f>
        <v>0</v>
      </c>
    </row>
    <row r="140" s="177" customFormat="1" customHeight="1" spans="1:4">
      <c r="A140" s="188">
        <v>2012501</v>
      </c>
      <c r="B140" s="188" t="s">
        <v>331</v>
      </c>
      <c r="C140" s="190"/>
      <c r="D140" s="191"/>
    </row>
    <row r="141" s="177" customFormat="1" customHeight="1" spans="1:4">
      <c r="A141" s="188">
        <v>2012502</v>
      </c>
      <c r="B141" s="188" t="s">
        <v>332</v>
      </c>
      <c r="C141" s="190"/>
      <c r="D141" s="191"/>
    </row>
    <row r="142" s="177" customFormat="1" customHeight="1" spans="1:4">
      <c r="A142" s="188">
        <v>2012503</v>
      </c>
      <c r="B142" s="188" t="s">
        <v>333</v>
      </c>
      <c r="C142" s="190"/>
      <c r="D142" s="191"/>
    </row>
    <row r="143" s="177" customFormat="1" customHeight="1" spans="1:4">
      <c r="A143" s="188">
        <v>2012504</v>
      </c>
      <c r="B143" s="188" t="s">
        <v>413</v>
      </c>
      <c r="C143" s="190"/>
      <c r="D143" s="191"/>
    </row>
    <row r="144" s="177" customFormat="1" customHeight="1" spans="1:4">
      <c r="A144" s="188">
        <v>2012505</v>
      </c>
      <c r="B144" s="188" t="s">
        <v>414</v>
      </c>
      <c r="C144" s="190"/>
      <c r="D144" s="191"/>
    </row>
    <row r="145" s="177" customFormat="1" customHeight="1" spans="1:4">
      <c r="A145" s="188">
        <v>2012550</v>
      </c>
      <c r="B145" s="188" t="s">
        <v>340</v>
      </c>
      <c r="C145" s="190"/>
      <c r="D145" s="191"/>
    </row>
    <row r="146" s="177" customFormat="1" customHeight="1" spans="1:4">
      <c r="A146" s="188">
        <v>2012599</v>
      </c>
      <c r="B146" s="188" t="s">
        <v>415</v>
      </c>
      <c r="C146" s="190"/>
      <c r="D146" s="191"/>
    </row>
    <row r="147" s="177" customFormat="1" customHeight="1" spans="1:4">
      <c r="A147" s="188">
        <v>20126</v>
      </c>
      <c r="B147" s="189" t="s">
        <v>416</v>
      </c>
      <c r="C147" s="190">
        <f>SUM(C148:C152)</f>
        <v>218</v>
      </c>
      <c r="D147" s="190">
        <f>SUM(D148:D152)</f>
        <v>251.925</v>
      </c>
    </row>
    <row r="148" s="177" customFormat="1" customHeight="1" spans="1:4">
      <c r="A148" s="188">
        <v>2012601</v>
      </c>
      <c r="B148" s="188" t="s">
        <v>331</v>
      </c>
      <c r="C148" s="190">
        <v>182</v>
      </c>
      <c r="D148" s="191">
        <v>168.325</v>
      </c>
    </row>
    <row r="149" s="177" customFormat="1" customHeight="1" spans="1:4">
      <c r="A149" s="188">
        <v>2012602</v>
      </c>
      <c r="B149" s="188" t="s">
        <v>332</v>
      </c>
      <c r="C149" s="190"/>
      <c r="D149" s="191"/>
    </row>
    <row r="150" s="177" customFormat="1" customHeight="1" spans="1:4">
      <c r="A150" s="188">
        <v>2012603</v>
      </c>
      <c r="B150" s="188" t="s">
        <v>333</v>
      </c>
      <c r="C150" s="190"/>
      <c r="D150" s="191"/>
    </row>
    <row r="151" s="177" customFormat="1" customHeight="1" spans="1:4">
      <c r="A151" s="188">
        <v>2012604</v>
      </c>
      <c r="B151" s="188" t="s">
        <v>417</v>
      </c>
      <c r="C151" s="190">
        <v>36</v>
      </c>
      <c r="D151" s="191">
        <v>83.6</v>
      </c>
    </row>
    <row r="152" s="177" customFormat="1" customHeight="1" spans="1:4">
      <c r="A152" s="188">
        <v>2012699</v>
      </c>
      <c r="B152" s="188" t="s">
        <v>418</v>
      </c>
      <c r="C152" s="190"/>
      <c r="D152" s="191"/>
    </row>
    <row r="153" s="177" customFormat="1" customHeight="1" spans="1:4">
      <c r="A153" s="188">
        <v>20128</v>
      </c>
      <c r="B153" s="189" t="s">
        <v>419</v>
      </c>
      <c r="C153" s="190">
        <f>SUM(C154:C159)</f>
        <v>334</v>
      </c>
      <c r="D153" s="190">
        <f>SUM(D154:D159)</f>
        <v>165.8078</v>
      </c>
    </row>
    <row r="154" s="177" customFormat="1" customHeight="1" spans="1:4">
      <c r="A154" s="188">
        <v>2012801</v>
      </c>
      <c r="B154" s="188" t="s">
        <v>331</v>
      </c>
      <c r="C154" s="190">
        <v>334</v>
      </c>
      <c r="D154" s="191">
        <v>157.8078</v>
      </c>
    </row>
    <row r="155" s="177" customFormat="1" customHeight="1" spans="1:4">
      <c r="A155" s="188">
        <v>2012802</v>
      </c>
      <c r="B155" s="188" t="s">
        <v>332</v>
      </c>
      <c r="C155" s="190"/>
      <c r="D155" s="191"/>
    </row>
    <row r="156" s="177" customFormat="1" customHeight="1" spans="1:4">
      <c r="A156" s="188">
        <v>2012803</v>
      </c>
      <c r="B156" s="188" t="s">
        <v>333</v>
      </c>
      <c r="C156" s="190"/>
      <c r="D156" s="191"/>
    </row>
    <row r="157" s="177" customFormat="1" customHeight="1" spans="1:4">
      <c r="A157" s="188">
        <v>2012804</v>
      </c>
      <c r="B157" s="188" t="s">
        <v>345</v>
      </c>
      <c r="C157" s="190"/>
      <c r="D157" s="191">
        <v>8</v>
      </c>
    </row>
    <row r="158" s="177" customFormat="1" customHeight="1" spans="1:4">
      <c r="A158" s="188">
        <v>2012850</v>
      </c>
      <c r="B158" s="188" t="s">
        <v>340</v>
      </c>
      <c r="C158" s="190"/>
      <c r="D158" s="191"/>
    </row>
    <row r="159" s="177" customFormat="1" customHeight="1" spans="1:4">
      <c r="A159" s="188">
        <v>2012899</v>
      </c>
      <c r="B159" s="188" t="s">
        <v>420</v>
      </c>
      <c r="C159" s="190"/>
      <c r="D159" s="191"/>
    </row>
    <row r="160" s="177" customFormat="1" customHeight="1" spans="1:4">
      <c r="A160" s="188">
        <v>20129</v>
      </c>
      <c r="B160" s="189" t="s">
        <v>421</v>
      </c>
      <c r="C160" s="190">
        <f>SUM(C161:C166)</f>
        <v>565</v>
      </c>
      <c r="D160" s="190">
        <f>SUM(D161:D166)</f>
        <v>572.245</v>
      </c>
    </row>
    <row r="161" s="177" customFormat="1" customHeight="1" spans="1:4">
      <c r="A161" s="188">
        <v>2012901</v>
      </c>
      <c r="B161" s="188" t="s">
        <v>331</v>
      </c>
      <c r="C161" s="190">
        <v>543</v>
      </c>
      <c r="D161" s="191">
        <v>572.245</v>
      </c>
    </row>
    <row r="162" s="177" customFormat="1" customHeight="1" spans="1:4">
      <c r="A162" s="188">
        <v>2012902</v>
      </c>
      <c r="B162" s="188" t="s">
        <v>332</v>
      </c>
      <c r="C162" s="190">
        <v>9</v>
      </c>
      <c r="D162" s="191"/>
    </row>
    <row r="163" s="177" customFormat="1" customHeight="1" spans="1:4">
      <c r="A163" s="188">
        <v>2012903</v>
      </c>
      <c r="B163" s="188" t="s">
        <v>333</v>
      </c>
      <c r="C163" s="190"/>
      <c r="D163" s="191"/>
    </row>
    <row r="164" s="177" customFormat="1" customHeight="1" spans="1:4">
      <c r="A164" s="188">
        <v>2012906</v>
      </c>
      <c r="B164" s="188" t="s">
        <v>422</v>
      </c>
      <c r="C164" s="190"/>
      <c r="D164" s="191"/>
    </row>
    <row r="165" s="177" customFormat="1" customHeight="1" spans="1:4">
      <c r="A165" s="188">
        <v>2012950</v>
      </c>
      <c r="B165" s="188" t="s">
        <v>340</v>
      </c>
      <c r="C165" s="190"/>
      <c r="D165" s="191"/>
    </row>
    <row r="166" s="177" customFormat="1" customHeight="1" spans="1:4">
      <c r="A166" s="188">
        <v>2012999</v>
      </c>
      <c r="B166" s="188" t="s">
        <v>423</v>
      </c>
      <c r="C166" s="190">
        <v>13</v>
      </c>
      <c r="D166" s="191"/>
    </row>
    <row r="167" s="177" customFormat="1" customHeight="1" spans="1:4">
      <c r="A167" s="188">
        <v>20131</v>
      </c>
      <c r="B167" s="189" t="s">
        <v>424</v>
      </c>
      <c r="C167" s="190">
        <f>SUM(C168:C173)</f>
        <v>2898</v>
      </c>
      <c r="D167" s="190">
        <f>SUM(D168:D173)</f>
        <v>2296.6338</v>
      </c>
    </row>
    <row r="168" s="177" customFormat="1" customHeight="1" spans="1:4">
      <c r="A168" s="188">
        <v>2013101</v>
      </c>
      <c r="B168" s="188" t="s">
        <v>331</v>
      </c>
      <c r="C168" s="190">
        <v>2896</v>
      </c>
      <c r="D168" s="191">
        <v>2296.6338</v>
      </c>
    </row>
    <row r="169" s="177" customFormat="1" customHeight="1" spans="1:4">
      <c r="A169" s="188">
        <v>2013102</v>
      </c>
      <c r="B169" s="188" t="s">
        <v>332</v>
      </c>
      <c r="C169" s="190">
        <v>2</v>
      </c>
      <c r="D169" s="191"/>
    </row>
    <row r="170" s="177" customFormat="1" customHeight="1" spans="1:4">
      <c r="A170" s="188">
        <v>2013103</v>
      </c>
      <c r="B170" s="188" t="s">
        <v>333</v>
      </c>
      <c r="C170" s="190"/>
      <c r="D170" s="191"/>
    </row>
    <row r="171" s="177" customFormat="1" customHeight="1" spans="1:4">
      <c r="A171" s="188">
        <v>2013105</v>
      </c>
      <c r="B171" s="188" t="s">
        <v>425</v>
      </c>
      <c r="C171" s="190"/>
      <c r="D171" s="191"/>
    </row>
    <row r="172" s="177" customFormat="1" customHeight="1" spans="1:4">
      <c r="A172" s="188">
        <v>2013150</v>
      </c>
      <c r="B172" s="188" t="s">
        <v>340</v>
      </c>
      <c r="C172" s="190"/>
      <c r="D172" s="191"/>
    </row>
    <row r="173" s="177" customFormat="1" customHeight="1" spans="1:4">
      <c r="A173" s="188">
        <v>2013199</v>
      </c>
      <c r="B173" s="188" t="s">
        <v>426</v>
      </c>
      <c r="C173" s="190"/>
      <c r="D173" s="191"/>
    </row>
    <row r="174" s="177" customFormat="1" customHeight="1" spans="1:4">
      <c r="A174" s="188">
        <v>20132</v>
      </c>
      <c r="B174" s="189" t="s">
        <v>427</v>
      </c>
      <c r="C174" s="190">
        <f>SUM(C175:C180)</f>
        <v>965</v>
      </c>
      <c r="D174" s="190">
        <f>SUM(D175:D180)</f>
        <v>863.9176</v>
      </c>
    </row>
    <row r="175" s="177" customFormat="1" customHeight="1" spans="1:4">
      <c r="A175" s="188">
        <v>2013201</v>
      </c>
      <c r="B175" s="188" t="s">
        <v>331</v>
      </c>
      <c r="C175" s="190">
        <v>773</v>
      </c>
      <c r="D175" s="191">
        <v>633.9176</v>
      </c>
    </row>
    <row r="176" s="177" customFormat="1" customHeight="1" spans="1:4">
      <c r="A176" s="188">
        <v>2013202</v>
      </c>
      <c r="B176" s="188" t="s">
        <v>332</v>
      </c>
      <c r="C176" s="190">
        <v>8</v>
      </c>
      <c r="D176" s="191"/>
    </row>
    <row r="177" s="177" customFormat="1" customHeight="1" spans="1:4">
      <c r="A177" s="188">
        <v>2013203</v>
      </c>
      <c r="B177" s="188" t="s">
        <v>333</v>
      </c>
      <c r="C177" s="190"/>
      <c r="D177" s="191"/>
    </row>
    <row r="178" s="177" customFormat="1" customHeight="1" spans="1:4">
      <c r="A178" s="188">
        <v>2013204</v>
      </c>
      <c r="B178" s="188" t="s">
        <v>428</v>
      </c>
      <c r="C178" s="190"/>
      <c r="D178" s="191"/>
    </row>
    <row r="179" s="177" customFormat="1" customHeight="1" spans="1:4">
      <c r="A179" s="188">
        <v>2013250</v>
      </c>
      <c r="B179" s="188" t="s">
        <v>340</v>
      </c>
      <c r="C179" s="190"/>
      <c r="D179" s="191"/>
    </row>
    <row r="180" s="177" customFormat="1" customHeight="1" spans="1:4">
      <c r="A180" s="188">
        <v>2013299</v>
      </c>
      <c r="B180" s="188" t="s">
        <v>429</v>
      </c>
      <c r="C180" s="190">
        <v>184</v>
      </c>
      <c r="D180" s="191">
        <v>230</v>
      </c>
    </row>
    <row r="181" s="177" customFormat="1" customHeight="1" spans="1:4">
      <c r="A181" s="188">
        <v>20133</v>
      </c>
      <c r="B181" s="189" t="s">
        <v>430</v>
      </c>
      <c r="C181" s="190">
        <f>SUM(C182:C187)</f>
        <v>1283</v>
      </c>
      <c r="D181" s="190">
        <f>SUM(D182:D187)</f>
        <v>390.6842</v>
      </c>
    </row>
    <row r="182" s="177" customFormat="1" customHeight="1" spans="1:4">
      <c r="A182" s="188">
        <v>2013301</v>
      </c>
      <c r="B182" s="188" t="s">
        <v>331</v>
      </c>
      <c r="C182" s="190">
        <v>1083</v>
      </c>
      <c r="D182" s="191">
        <v>390.6842</v>
      </c>
    </row>
    <row r="183" s="177" customFormat="1" customHeight="1" spans="1:4">
      <c r="A183" s="188">
        <v>2013302</v>
      </c>
      <c r="B183" s="188" t="s">
        <v>332</v>
      </c>
      <c r="C183" s="190"/>
      <c r="D183" s="191"/>
    </row>
    <row r="184" s="177" customFormat="1" customHeight="1" spans="1:4">
      <c r="A184" s="188">
        <v>2013303</v>
      </c>
      <c r="B184" s="188" t="s">
        <v>333</v>
      </c>
      <c r="C184" s="190"/>
      <c r="D184" s="191"/>
    </row>
    <row r="185" s="177" customFormat="1" customHeight="1" spans="1:4">
      <c r="A185" s="188">
        <v>2013304</v>
      </c>
      <c r="B185" s="188" t="s">
        <v>431</v>
      </c>
      <c r="C185" s="190">
        <v>3</v>
      </c>
      <c r="D185" s="191"/>
    </row>
    <row r="186" s="177" customFormat="1" customHeight="1" spans="1:4">
      <c r="A186" s="188">
        <v>2013350</v>
      </c>
      <c r="B186" s="188" t="s">
        <v>340</v>
      </c>
      <c r="C186" s="190">
        <v>168</v>
      </c>
      <c r="D186" s="191"/>
    </row>
    <row r="187" s="177" customFormat="1" customHeight="1" spans="1:4">
      <c r="A187" s="188">
        <v>2013399</v>
      </c>
      <c r="B187" s="188" t="s">
        <v>432</v>
      </c>
      <c r="C187" s="190">
        <v>29</v>
      </c>
      <c r="D187" s="191"/>
    </row>
    <row r="188" s="177" customFormat="1" customHeight="1" spans="1:4">
      <c r="A188" s="188">
        <v>20134</v>
      </c>
      <c r="B188" s="189" t="s">
        <v>433</v>
      </c>
      <c r="C188" s="190">
        <f>SUM(C189:C195)</f>
        <v>372</v>
      </c>
      <c r="D188" s="190">
        <f>SUM(D189:D195)</f>
        <v>398.5705</v>
      </c>
    </row>
    <row r="189" s="177" customFormat="1" customHeight="1" spans="1:4">
      <c r="A189" s="188">
        <v>2013401</v>
      </c>
      <c r="B189" s="188" t="s">
        <v>331</v>
      </c>
      <c r="C189" s="190">
        <v>340</v>
      </c>
      <c r="D189" s="191">
        <v>398.5705</v>
      </c>
    </row>
    <row r="190" s="177" customFormat="1" customHeight="1" spans="1:4">
      <c r="A190" s="188">
        <v>2013402</v>
      </c>
      <c r="B190" s="188" t="s">
        <v>332</v>
      </c>
      <c r="C190" s="190"/>
      <c r="D190" s="191"/>
    </row>
    <row r="191" s="177" customFormat="1" customHeight="1" spans="1:4">
      <c r="A191" s="188">
        <v>2013403</v>
      </c>
      <c r="B191" s="188" t="s">
        <v>333</v>
      </c>
      <c r="C191" s="190"/>
      <c r="D191" s="191"/>
    </row>
    <row r="192" s="177" customFormat="1" customHeight="1" spans="1:4">
      <c r="A192" s="188">
        <v>2013404</v>
      </c>
      <c r="B192" s="188" t="s">
        <v>434</v>
      </c>
      <c r="C192" s="190">
        <v>32</v>
      </c>
      <c r="D192" s="191"/>
    </row>
    <row r="193" s="177" customFormat="1" customHeight="1" spans="1:4">
      <c r="A193" s="188">
        <v>2013405</v>
      </c>
      <c r="B193" s="188" t="s">
        <v>435</v>
      </c>
      <c r="C193" s="190"/>
      <c r="D193" s="191"/>
    </row>
    <row r="194" s="177" customFormat="1" customHeight="1" spans="1:4">
      <c r="A194" s="188">
        <v>2013450</v>
      </c>
      <c r="B194" s="188" t="s">
        <v>340</v>
      </c>
      <c r="C194" s="190"/>
      <c r="D194" s="191"/>
    </row>
    <row r="195" s="177" customFormat="1" customHeight="1" spans="1:4">
      <c r="A195" s="188">
        <v>2013499</v>
      </c>
      <c r="B195" s="188" t="s">
        <v>436</v>
      </c>
      <c r="C195" s="190"/>
      <c r="D195" s="191"/>
    </row>
    <row r="196" s="177" customFormat="1" customHeight="1" spans="1:4">
      <c r="A196" s="188">
        <v>20135</v>
      </c>
      <c r="B196" s="189" t="s">
        <v>437</v>
      </c>
      <c r="C196" s="190">
        <f>SUM(C197:C201)</f>
        <v>0</v>
      </c>
      <c r="D196" s="190">
        <f>SUM(D197:D201)</f>
        <v>0</v>
      </c>
    </row>
    <row r="197" s="177" customFormat="1" customHeight="1" spans="1:4">
      <c r="A197" s="188">
        <v>2013501</v>
      </c>
      <c r="B197" s="188" t="s">
        <v>331</v>
      </c>
      <c r="C197" s="190"/>
      <c r="D197" s="191"/>
    </row>
    <row r="198" s="177" customFormat="1" customHeight="1" spans="1:4">
      <c r="A198" s="188">
        <v>2013502</v>
      </c>
      <c r="B198" s="188" t="s">
        <v>332</v>
      </c>
      <c r="C198" s="190"/>
      <c r="D198" s="191"/>
    </row>
    <row r="199" s="177" customFormat="1" customHeight="1" spans="1:4">
      <c r="A199" s="188">
        <v>2013503</v>
      </c>
      <c r="B199" s="188" t="s">
        <v>333</v>
      </c>
      <c r="C199" s="190"/>
      <c r="D199" s="191"/>
    </row>
    <row r="200" s="177" customFormat="1" customHeight="1" spans="1:4">
      <c r="A200" s="188">
        <v>2013550</v>
      </c>
      <c r="B200" s="188" t="s">
        <v>340</v>
      </c>
      <c r="C200" s="190"/>
      <c r="D200" s="191"/>
    </row>
    <row r="201" s="177" customFormat="1" customHeight="1" spans="1:4">
      <c r="A201" s="188">
        <v>2013599</v>
      </c>
      <c r="B201" s="188" t="s">
        <v>438</v>
      </c>
      <c r="C201" s="190"/>
      <c r="D201" s="191"/>
    </row>
    <row r="202" s="177" customFormat="1" customHeight="1" spans="1:4">
      <c r="A202" s="188">
        <v>20136</v>
      </c>
      <c r="B202" s="189" t="s">
        <v>439</v>
      </c>
      <c r="C202" s="190">
        <f>SUM(C203:C207)</f>
        <v>52</v>
      </c>
      <c r="D202" s="190">
        <f>SUM(D203:D207)</f>
        <v>0</v>
      </c>
    </row>
    <row r="203" s="177" customFormat="1" customHeight="1" spans="1:4">
      <c r="A203" s="188">
        <v>2013601</v>
      </c>
      <c r="B203" s="188" t="s">
        <v>331</v>
      </c>
      <c r="C203" s="190"/>
      <c r="D203" s="191"/>
    </row>
    <row r="204" s="177" customFormat="1" customHeight="1" spans="1:4">
      <c r="A204" s="188">
        <v>2013602</v>
      </c>
      <c r="B204" s="188" t="s">
        <v>332</v>
      </c>
      <c r="C204" s="190">
        <v>52</v>
      </c>
      <c r="D204" s="191"/>
    </row>
    <row r="205" s="177" customFormat="1" customHeight="1" spans="1:4">
      <c r="A205" s="188">
        <v>2013603</v>
      </c>
      <c r="B205" s="188" t="s">
        <v>333</v>
      </c>
      <c r="C205" s="190"/>
      <c r="D205" s="191"/>
    </row>
    <row r="206" s="177" customFormat="1" customHeight="1" spans="1:4">
      <c r="A206" s="188">
        <v>2013650</v>
      </c>
      <c r="B206" s="188" t="s">
        <v>340</v>
      </c>
      <c r="C206" s="190"/>
      <c r="D206" s="191"/>
    </row>
    <row r="207" s="177" customFormat="1" customHeight="1" spans="1:4">
      <c r="A207" s="188">
        <v>2013699</v>
      </c>
      <c r="B207" s="188" t="s">
        <v>440</v>
      </c>
      <c r="C207" s="190"/>
      <c r="D207" s="191"/>
    </row>
    <row r="208" s="177" customFormat="1" customHeight="1" spans="1:4">
      <c r="A208" s="188">
        <v>20137</v>
      </c>
      <c r="B208" s="189" t="s">
        <v>441</v>
      </c>
      <c r="C208" s="190">
        <f>SUM(C209:C214)</f>
        <v>101</v>
      </c>
      <c r="D208" s="190">
        <f>SUM(D209:D214)</f>
        <v>184.5008</v>
      </c>
    </row>
    <row r="209" s="177" customFormat="1" customHeight="1" spans="1:4">
      <c r="A209" s="188">
        <v>2013701</v>
      </c>
      <c r="B209" s="188" t="s">
        <v>331</v>
      </c>
      <c r="C209" s="190">
        <v>101</v>
      </c>
      <c r="D209" s="191">
        <v>184.5008</v>
      </c>
    </row>
    <row r="210" s="177" customFormat="1" customHeight="1" spans="1:4">
      <c r="A210" s="188">
        <v>2013702</v>
      </c>
      <c r="B210" s="188" t="s">
        <v>332</v>
      </c>
      <c r="C210" s="190"/>
      <c r="D210" s="191"/>
    </row>
    <row r="211" s="177" customFormat="1" customHeight="1" spans="1:4">
      <c r="A211" s="188">
        <v>2013703</v>
      </c>
      <c r="B211" s="188" t="s">
        <v>333</v>
      </c>
      <c r="C211" s="190"/>
      <c r="D211" s="191"/>
    </row>
    <row r="212" s="177" customFormat="1" customHeight="1" spans="1:4">
      <c r="A212" s="188">
        <v>2013704</v>
      </c>
      <c r="B212" s="188" t="s">
        <v>442</v>
      </c>
      <c r="C212" s="190"/>
      <c r="D212" s="191"/>
    </row>
    <row r="213" s="177" customFormat="1" customHeight="1" spans="1:4">
      <c r="A213" s="188">
        <v>2013750</v>
      </c>
      <c r="B213" s="188" t="s">
        <v>340</v>
      </c>
      <c r="C213" s="190"/>
      <c r="D213" s="191"/>
    </row>
    <row r="214" s="177" customFormat="1" customHeight="1" spans="1:4">
      <c r="A214" s="188">
        <v>2013799</v>
      </c>
      <c r="B214" s="188" t="s">
        <v>443</v>
      </c>
      <c r="C214" s="190"/>
      <c r="D214" s="191"/>
    </row>
    <row r="215" s="177" customFormat="1" customHeight="1" spans="1:4">
      <c r="A215" s="188">
        <v>20138</v>
      </c>
      <c r="B215" s="189" t="s">
        <v>444</v>
      </c>
      <c r="C215" s="190">
        <f>SUM(C216:C229)</f>
        <v>2712</v>
      </c>
      <c r="D215" s="190">
        <f>SUM(D216:D229)</f>
        <v>2079.0917</v>
      </c>
    </row>
    <row r="216" s="177" customFormat="1" customHeight="1" spans="1:4">
      <c r="A216" s="188">
        <v>2013801</v>
      </c>
      <c r="B216" s="188" t="s">
        <v>331</v>
      </c>
      <c r="C216" s="190">
        <v>2393</v>
      </c>
      <c r="D216" s="191">
        <v>1715.8917</v>
      </c>
    </row>
    <row r="217" s="177" customFormat="1" customHeight="1" spans="1:4">
      <c r="A217" s="188">
        <v>2013802</v>
      </c>
      <c r="B217" s="188" t="s">
        <v>332</v>
      </c>
      <c r="C217" s="190">
        <v>44</v>
      </c>
      <c r="D217" s="191"/>
    </row>
    <row r="218" s="177" customFormat="1" customHeight="1" spans="1:4">
      <c r="A218" s="188">
        <v>2013803</v>
      </c>
      <c r="B218" s="188" t="s">
        <v>333</v>
      </c>
      <c r="C218" s="190"/>
      <c r="D218" s="191"/>
    </row>
    <row r="219" s="177" customFormat="1" customHeight="1" spans="1:4">
      <c r="A219" s="188">
        <v>2013804</v>
      </c>
      <c r="B219" s="188" t="s">
        <v>445</v>
      </c>
      <c r="C219" s="190">
        <v>63</v>
      </c>
      <c r="D219" s="191">
        <v>125.8</v>
      </c>
    </row>
    <row r="220" s="177" customFormat="1" customHeight="1" spans="1:4">
      <c r="A220" s="188">
        <v>2013805</v>
      </c>
      <c r="B220" s="188" t="s">
        <v>446</v>
      </c>
      <c r="C220" s="190">
        <v>31</v>
      </c>
      <c r="D220" s="191">
        <v>34.4</v>
      </c>
    </row>
    <row r="221" s="177" customFormat="1" customHeight="1" spans="1:4">
      <c r="A221" s="188">
        <v>2013808</v>
      </c>
      <c r="B221" s="188" t="s">
        <v>371</v>
      </c>
      <c r="C221" s="190"/>
      <c r="D221" s="191"/>
    </row>
    <row r="222" s="177" customFormat="1" customHeight="1" spans="1:4">
      <c r="A222" s="188">
        <v>2013810</v>
      </c>
      <c r="B222" s="188" t="s">
        <v>447</v>
      </c>
      <c r="C222" s="190">
        <v>15</v>
      </c>
      <c r="D222" s="191"/>
    </row>
    <row r="223" s="177" customFormat="1" customHeight="1" spans="1:4">
      <c r="A223" s="188">
        <v>2013812</v>
      </c>
      <c r="B223" s="188" t="s">
        <v>448</v>
      </c>
      <c r="C223" s="190">
        <v>24</v>
      </c>
      <c r="D223" s="191"/>
    </row>
    <row r="224" s="177" customFormat="1" customHeight="1" spans="1:4">
      <c r="A224" s="188">
        <v>2013813</v>
      </c>
      <c r="B224" s="188" t="s">
        <v>449</v>
      </c>
      <c r="C224" s="190"/>
      <c r="D224" s="191"/>
    </row>
    <row r="225" s="177" customFormat="1" customHeight="1" spans="1:4">
      <c r="A225" s="188">
        <v>2013814</v>
      </c>
      <c r="B225" s="188" t="s">
        <v>450</v>
      </c>
      <c r="C225" s="190"/>
      <c r="D225" s="191"/>
    </row>
    <row r="226" s="177" customFormat="1" customHeight="1" spans="1:4">
      <c r="A226" s="188">
        <v>2013815</v>
      </c>
      <c r="B226" s="188" t="s">
        <v>451</v>
      </c>
      <c r="C226" s="190"/>
      <c r="D226" s="191">
        <v>69</v>
      </c>
    </row>
    <row r="227" s="177" customFormat="1" customHeight="1" spans="1:4">
      <c r="A227" s="188">
        <v>2013816</v>
      </c>
      <c r="B227" s="188" t="s">
        <v>452</v>
      </c>
      <c r="C227" s="190">
        <v>55</v>
      </c>
      <c r="D227" s="191">
        <v>134</v>
      </c>
    </row>
    <row r="228" s="177" customFormat="1" customHeight="1" spans="1:4">
      <c r="A228" s="188">
        <v>2013850</v>
      </c>
      <c r="B228" s="188" t="s">
        <v>340</v>
      </c>
      <c r="C228" s="190"/>
      <c r="D228" s="191"/>
    </row>
    <row r="229" s="177" customFormat="1" customHeight="1" spans="1:4">
      <c r="A229" s="188">
        <v>2013899</v>
      </c>
      <c r="B229" s="188" t="s">
        <v>453</v>
      </c>
      <c r="C229" s="190">
        <v>87</v>
      </c>
      <c r="D229" s="191"/>
    </row>
    <row r="230" s="177" customFormat="1" customHeight="1" spans="1:4">
      <c r="A230" s="188">
        <v>20139</v>
      </c>
      <c r="B230" s="189" t="s">
        <v>454</v>
      </c>
      <c r="C230" s="190">
        <f>SUM(C231:C236)</f>
        <v>0</v>
      </c>
      <c r="D230" s="190">
        <f>SUM(D231:D236)</f>
        <v>191.1237</v>
      </c>
    </row>
    <row r="231" s="177" customFormat="1" customHeight="1" spans="1:4">
      <c r="A231" s="188">
        <v>2013901</v>
      </c>
      <c r="B231" s="188" t="s">
        <v>331</v>
      </c>
      <c r="C231" s="190"/>
      <c r="D231" s="191">
        <v>71.1237</v>
      </c>
    </row>
    <row r="232" s="177" customFormat="1" customHeight="1" spans="1:4">
      <c r="A232" s="188">
        <v>2013902</v>
      </c>
      <c r="B232" s="188" t="s">
        <v>332</v>
      </c>
      <c r="C232" s="190"/>
      <c r="D232" s="191"/>
    </row>
    <row r="233" s="177" customFormat="1" customHeight="1" spans="1:4">
      <c r="A233" s="188">
        <v>2013903</v>
      </c>
      <c r="B233" s="188" t="s">
        <v>333</v>
      </c>
      <c r="C233" s="190"/>
      <c r="D233" s="191"/>
    </row>
    <row r="234" s="177" customFormat="1" customHeight="1" spans="1:4">
      <c r="A234" s="188">
        <v>2013904</v>
      </c>
      <c r="B234" s="188" t="s">
        <v>425</v>
      </c>
      <c r="C234" s="190"/>
      <c r="D234" s="191">
        <v>120</v>
      </c>
    </row>
    <row r="235" s="177" customFormat="1" customHeight="1" spans="1:4">
      <c r="A235" s="188">
        <v>2013950</v>
      </c>
      <c r="B235" s="188" t="s">
        <v>340</v>
      </c>
      <c r="C235" s="190"/>
      <c r="D235" s="191"/>
    </row>
    <row r="236" s="177" customFormat="1" customHeight="1" spans="1:4">
      <c r="A236" s="188">
        <v>2013999</v>
      </c>
      <c r="B236" s="188" t="s">
        <v>455</v>
      </c>
      <c r="C236" s="190"/>
      <c r="D236" s="191"/>
    </row>
    <row r="237" s="177" customFormat="1" customHeight="1" spans="1:4">
      <c r="A237" s="188">
        <v>20140</v>
      </c>
      <c r="B237" s="189" t="s">
        <v>456</v>
      </c>
      <c r="C237" s="190">
        <f>SUM(C238:C242)</f>
        <v>251</v>
      </c>
      <c r="D237" s="190">
        <f>SUM(D238:D242)</f>
        <v>167.0745</v>
      </c>
    </row>
    <row r="238" s="177" customFormat="1" customHeight="1" spans="1:4">
      <c r="A238" s="188">
        <v>2014001</v>
      </c>
      <c r="B238" s="188" t="s">
        <v>331</v>
      </c>
      <c r="C238" s="190">
        <v>147</v>
      </c>
      <c r="D238" s="191">
        <v>167.0745</v>
      </c>
    </row>
    <row r="239" s="177" customFormat="1" customHeight="1" spans="1:4">
      <c r="A239" s="188">
        <v>2014002</v>
      </c>
      <c r="B239" s="188" t="s">
        <v>332</v>
      </c>
      <c r="C239" s="190"/>
      <c r="D239" s="191"/>
    </row>
    <row r="240" s="177" customFormat="1" customHeight="1" spans="1:4">
      <c r="A240" s="188">
        <v>2014003</v>
      </c>
      <c r="B240" s="188" t="s">
        <v>333</v>
      </c>
      <c r="C240" s="190"/>
      <c r="D240" s="191"/>
    </row>
    <row r="241" s="177" customFormat="1" customHeight="1" spans="1:4">
      <c r="A241" s="188">
        <v>2014004</v>
      </c>
      <c r="B241" s="188" t="s">
        <v>457</v>
      </c>
      <c r="C241" s="190">
        <v>104</v>
      </c>
      <c r="D241" s="191"/>
    </row>
    <row r="242" s="177" customFormat="1" customHeight="1" spans="1:4">
      <c r="A242" s="188">
        <v>2014099</v>
      </c>
      <c r="B242" s="188" t="s">
        <v>458</v>
      </c>
      <c r="C242" s="190"/>
      <c r="D242" s="191"/>
    </row>
    <row r="243" s="177" customFormat="1" customHeight="1" spans="1:4">
      <c r="A243" s="188">
        <v>20199</v>
      </c>
      <c r="B243" s="189" t="s">
        <v>459</v>
      </c>
      <c r="C243" s="190">
        <f>SUM(C244:C245)</f>
        <v>93</v>
      </c>
      <c r="D243" s="190">
        <f>SUM(D244:D245)</f>
        <v>4015.2791</v>
      </c>
    </row>
    <row r="244" s="177" customFormat="1" customHeight="1" spans="1:4">
      <c r="A244" s="188">
        <v>2019901</v>
      </c>
      <c r="B244" s="188" t="s">
        <v>460</v>
      </c>
      <c r="C244" s="190"/>
      <c r="D244" s="191"/>
    </row>
    <row r="245" s="177" customFormat="1" customHeight="1" spans="1:4">
      <c r="A245" s="188">
        <v>2019999</v>
      </c>
      <c r="B245" s="188" t="s">
        <v>461</v>
      </c>
      <c r="C245" s="190">
        <v>93</v>
      </c>
      <c r="D245" s="191">
        <v>4015.2791</v>
      </c>
    </row>
    <row r="246" s="177" customFormat="1" customHeight="1" spans="1:4">
      <c r="A246" s="188">
        <v>202</v>
      </c>
      <c r="B246" s="189" t="s">
        <v>462</v>
      </c>
      <c r="C246" s="190">
        <f>C247+C254+C257+C260+C266+C271+C273+C278+C284</f>
        <v>0</v>
      </c>
      <c r="D246" s="190">
        <f>D247+D254+D257+D260+D266+D271+D273+D278+D284</f>
        <v>0</v>
      </c>
    </row>
    <row r="247" s="177" customFormat="1" customHeight="1" spans="1:4">
      <c r="A247" s="188">
        <v>20201</v>
      </c>
      <c r="B247" s="189" t="s">
        <v>463</v>
      </c>
      <c r="C247" s="190">
        <f>SUM(C248:C253)</f>
        <v>0</v>
      </c>
      <c r="D247" s="190">
        <f>SUM(D248:D253)</f>
        <v>0</v>
      </c>
    </row>
    <row r="248" s="177" customFormat="1" customHeight="1" spans="1:4">
      <c r="A248" s="188">
        <v>2020101</v>
      </c>
      <c r="B248" s="188" t="s">
        <v>331</v>
      </c>
      <c r="C248" s="190"/>
      <c r="D248" s="191"/>
    </row>
    <row r="249" s="177" customFormat="1" customHeight="1" spans="1:4">
      <c r="A249" s="188">
        <v>2020102</v>
      </c>
      <c r="B249" s="188" t="s">
        <v>332</v>
      </c>
      <c r="C249" s="190"/>
      <c r="D249" s="191"/>
    </row>
    <row r="250" s="177" customFormat="1" customHeight="1" spans="1:4">
      <c r="A250" s="188">
        <v>2020103</v>
      </c>
      <c r="B250" s="188" t="s">
        <v>333</v>
      </c>
      <c r="C250" s="190"/>
      <c r="D250" s="191"/>
    </row>
    <row r="251" s="177" customFormat="1" customHeight="1" spans="1:4">
      <c r="A251" s="188">
        <v>2020104</v>
      </c>
      <c r="B251" s="188" t="s">
        <v>425</v>
      </c>
      <c r="C251" s="190"/>
      <c r="D251" s="191"/>
    </row>
    <row r="252" s="177" customFormat="1" customHeight="1" spans="1:4">
      <c r="A252" s="188">
        <v>2020150</v>
      </c>
      <c r="B252" s="188" t="s">
        <v>340</v>
      </c>
      <c r="C252" s="190"/>
      <c r="D252" s="191"/>
    </row>
    <row r="253" s="177" customFormat="1" customHeight="1" spans="1:4">
      <c r="A253" s="188">
        <v>2020199</v>
      </c>
      <c r="B253" s="188" t="s">
        <v>464</v>
      </c>
      <c r="C253" s="190"/>
      <c r="D253" s="191"/>
    </row>
    <row r="254" s="177" customFormat="1" customHeight="1" spans="1:4">
      <c r="A254" s="188">
        <v>20202</v>
      </c>
      <c r="B254" s="189" t="s">
        <v>465</v>
      </c>
      <c r="C254" s="190">
        <f>SUM(C255:C256)</f>
        <v>0</v>
      </c>
      <c r="D254" s="190">
        <f>SUM(D255:D256)</f>
        <v>0</v>
      </c>
    </row>
    <row r="255" s="177" customFormat="1" customHeight="1" spans="1:4">
      <c r="A255" s="188">
        <v>2020201</v>
      </c>
      <c r="B255" s="188" t="s">
        <v>466</v>
      </c>
      <c r="C255" s="190"/>
      <c r="D255" s="191"/>
    </row>
    <row r="256" s="177" customFormat="1" customHeight="1" spans="1:4">
      <c r="A256" s="188">
        <v>2020202</v>
      </c>
      <c r="B256" s="188" t="s">
        <v>467</v>
      </c>
      <c r="C256" s="190"/>
      <c r="D256" s="191"/>
    </row>
    <row r="257" s="177" customFormat="1" customHeight="1" spans="1:4">
      <c r="A257" s="188">
        <v>20203</v>
      </c>
      <c r="B257" s="189" t="s">
        <v>468</v>
      </c>
      <c r="C257" s="190">
        <f>SUM(C258:C259)</f>
        <v>0</v>
      </c>
      <c r="D257" s="190">
        <f>SUM(D258:D259)</f>
        <v>0</v>
      </c>
    </row>
    <row r="258" s="177" customFormat="1" customHeight="1" spans="1:4">
      <c r="A258" s="188">
        <v>2020304</v>
      </c>
      <c r="B258" s="188" t="s">
        <v>469</v>
      </c>
      <c r="C258" s="190"/>
      <c r="D258" s="191"/>
    </row>
    <row r="259" s="177" customFormat="1" customHeight="1" spans="1:4">
      <c r="A259" s="188">
        <v>2020306</v>
      </c>
      <c r="B259" s="188" t="s">
        <v>470</v>
      </c>
      <c r="C259" s="190"/>
      <c r="D259" s="191"/>
    </row>
    <row r="260" s="177" customFormat="1" customHeight="1" spans="1:4">
      <c r="A260" s="188">
        <v>20204</v>
      </c>
      <c r="B260" s="189" t="s">
        <v>471</v>
      </c>
      <c r="C260" s="190">
        <f>SUM(C261:C265)</f>
        <v>0</v>
      </c>
      <c r="D260" s="190">
        <f>SUM(D261:D265)</f>
        <v>0</v>
      </c>
    </row>
    <row r="261" s="177" customFormat="1" customHeight="1" spans="1:4">
      <c r="A261" s="188">
        <v>2020401</v>
      </c>
      <c r="B261" s="188" t="s">
        <v>472</v>
      </c>
      <c r="C261" s="190"/>
      <c r="D261" s="191"/>
    </row>
    <row r="262" s="177" customFormat="1" customHeight="1" spans="1:4">
      <c r="A262" s="188">
        <v>2020402</v>
      </c>
      <c r="B262" s="188" t="s">
        <v>473</v>
      </c>
      <c r="C262" s="190"/>
      <c r="D262" s="191"/>
    </row>
    <row r="263" s="177" customFormat="1" customHeight="1" spans="1:4">
      <c r="A263" s="188">
        <v>2020403</v>
      </c>
      <c r="B263" s="188" t="s">
        <v>474</v>
      </c>
      <c r="C263" s="190"/>
      <c r="D263" s="191"/>
    </row>
    <row r="264" s="177" customFormat="1" customHeight="1" spans="1:4">
      <c r="A264" s="188">
        <v>2020404</v>
      </c>
      <c r="B264" s="188" t="s">
        <v>475</v>
      </c>
      <c r="C264" s="190"/>
      <c r="D264" s="191"/>
    </row>
    <row r="265" s="177" customFormat="1" customHeight="1" spans="1:4">
      <c r="A265" s="188">
        <v>2020499</v>
      </c>
      <c r="B265" s="188" t="s">
        <v>476</v>
      </c>
      <c r="C265" s="190"/>
      <c r="D265" s="191"/>
    </row>
    <row r="266" s="177" customFormat="1" customHeight="1" spans="1:4">
      <c r="A266" s="188">
        <v>20205</v>
      </c>
      <c r="B266" s="189" t="s">
        <v>477</v>
      </c>
      <c r="C266" s="190">
        <f>SUM(C267:C270)</f>
        <v>0</v>
      </c>
      <c r="D266" s="190">
        <f>SUM(D267:D270)</f>
        <v>0</v>
      </c>
    </row>
    <row r="267" s="177" customFormat="1" customHeight="1" spans="1:4">
      <c r="A267" s="188">
        <v>2020503</v>
      </c>
      <c r="B267" s="188" t="s">
        <v>478</v>
      </c>
      <c r="C267" s="190"/>
      <c r="D267" s="191"/>
    </row>
    <row r="268" s="177" customFormat="1" customHeight="1" spans="1:4">
      <c r="A268" s="188">
        <v>2020504</v>
      </c>
      <c r="B268" s="188" t="s">
        <v>479</v>
      </c>
      <c r="C268" s="190"/>
      <c r="D268" s="191"/>
    </row>
    <row r="269" s="177" customFormat="1" customHeight="1" spans="1:4">
      <c r="A269" s="188">
        <v>2020505</v>
      </c>
      <c r="B269" s="188" t="s">
        <v>480</v>
      </c>
      <c r="C269" s="190"/>
      <c r="D269" s="191"/>
    </row>
    <row r="270" s="177" customFormat="1" customHeight="1" spans="1:4">
      <c r="A270" s="188">
        <v>2020599</v>
      </c>
      <c r="B270" s="188" t="s">
        <v>481</v>
      </c>
      <c r="C270" s="190"/>
      <c r="D270" s="191"/>
    </row>
    <row r="271" s="177" customFormat="1" customHeight="1" spans="1:4">
      <c r="A271" s="188">
        <v>20206</v>
      </c>
      <c r="B271" s="189" t="s">
        <v>482</v>
      </c>
      <c r="C271" s="190">
        <f>C272</f>
        <v>0</v>
      </c>
      <c r="D271" s="190">
        <f>D272</f>
        <v>0</v>
      </c>
    </row>
    <row r="272" s="177" customFormat="1" customHeight="1" spans="1:4">
      <c r="A272" s="188">
        <v>2020601</v>
      </c>
      <c r="B272" s="188" t="s">
        <v>483</v>
      </c>
      <c r="C272" s="190"/>
      <c r="D272" s="191"/>
    </row>
    <row r="273" s="177" customFormat="1" customHeight="1" spans="1:4">
      <c r="A273" s="188">
        <v>20207</v>
      </c>
      <c r="B273" s="189" t="s">
        <v>484</v>
      </c>
      <c r="C273" s="190">
        <f>SUM(C274:C277)</f>
        <v>0</v>
      </c>
      <c r="D273" s="190">
        <f>SUM(D274:D277)</f>
        <v>0</v>
      </c>
    </row>
    <row r="274" s="177" customFormat="1" customHeight="1" spans="1:4">
      <c r="A274" s="188">
        <v>2020701</v>
      </c>
      <c r="B274" s="188" t="s">
        <v>485</v>
      </c>
      <c r="C274" s="190"/>
      <c r="D274" s="191"/>
    </row>
    <row r="275" s="177" customFormat="1" customHeight="1" spans="1:4">
      <c r="A275" s="188">
        <v>2020702</v>
      </c>
      <c r="B275" s="188" t="s">
        <v>486</v>
      </c>
      <c r="C275" s="190"/>
      <c r="D275" s="191"/>
    </row>
    <row r="276" s="177" customFormat="1" customHeight="1" spans="1:4">
      <c r="A276" s="188">
        <v>2020703</v>
      </c>
      <c r="B276" s="188" t="s">
        <v>487</v>
      </c>
      <c r="C276" s="190"/>
      <c r="D276" s="191"/>
    </row>
    <row r="277" s="177" customFormat="1" customHeight="1" spans="1:4">
      <c r="A277" s="188">
        <v>2020799</v>
      </c>
      <c r="B277" s="188" t="s">
        <v>488</v>
      </c>
      <c r="C277" s="190"/>
      <c r="D277" s="191"/>
    </row>
    <row r="278" s="177" customFormat="1" customHeight="1" spans="1:4">
      <c r="A278" s="188">
        <v>20208</v>
      </c>
      <c r="B278" s="189" t="s">
        <v>489</v>
      </c>
      <c r="C278" s="190">
        <f>SUM(C279:C283)</f>
        <v>0</v>
      </c>
      <c r="D278" s="190">
        <f>SUM(D279:D283)</f>
        <v>0</v>
      </c>
    </row>
    <row r="279" s="177" customFormat="1" customHeight="1" spans="1:4">
      <c r="A279" s="188">
        <v>2020801</v>
      </c>
      <c r="B279" s="188" t="s">
        <v>331</v>
      </c>
      <c r="C279" s="190"/>
      <c r="D279" s="191"/>
    </row>
    <row r="280" s="177" customFormat="1" customHeight="1" spans="1:4">
      <c r="A280" s="188">
        <v>2020802</v>
      </c>
      <c r="B280" s="188" t="s">
        <v>332</v>
      </c>
      <c r="C280" s="190"/>
      <c r="D280" s="191"/>
    </row>
    <row r="281" s="177" customFormat="1" customHeight="1" spans="1:4">
      <c r="A281" s="188">
        <v>2020803</v>
      </c>
      <c r="B281" s="188" t="s">
        <v>333</v>
      </c>
      <c r="C281" s="190"/>
      <c r="D281" s="191"/>
    </row>
    <row r="282" s="177" customFormat="1" customHeight="1" spans="1:4">
      <c r="A282" s="188">
        <v>2020850</v>
      </c>
      <c r="B282" s="188" t="s">
        <v>340</v>
      </c>
      <c r="C282" s="190"/>
      <c r="D282" s="191"/>
    </row>
    <row r="283" s="177" customFormat="1" customHeight="1" spans="1:4">
      <c r="A283" s="188">
        <v>2020899</v>
      </c>
      <c r="B283" s="188" t="s">
        <v>490</v>
      </c>
      <c r="C283" s="190"/>
      <c r="D283" s="191"/>
    </row>
    <row r="284" s="177" customFormat="1" customHeight="1" spans="1:4">
      <c r="A284" s="188">
        <v>20299</v>
      </c>
      <c r="B284" s="189" t="s">
        <v>491</v>
      </c>
      <c r="C284" s="190">
        <f>C285</f>
        <v>0</v>
      </c>
      <c r="D284" s="190">
        <f>D285</f>
        <v>0</v>
      </c>
    </row>
    <row r="285" s="177" customFormat="1" customHeight="1" spans="1:4">
      <c r="A285" s="188">
        <v>2029999</v>
      </c>
      <c r="B285" s="188" t="s">
        <v>492</v>
      </c>
      <c r="C285" s="190"/>
      <c r="D285" s="191"/>
    </row>
    <row r="286" s="177" customFormat="1" customHeight="1" spans="1:4">
      <c r="A286" s="188">
        <v>203</v>
      </c>
      <c r="B286" s="189" t="s">
        <v>493</v>
      </c>
      <c r="C286" s="190">
        <f>SUM(C287,C291,C293,C295,C303)</f>
        <v>1269</v>
      </c>
      <c r="D286" s="190">
        <f>SUM(D287,D291,D293,D295,D303)</f>
        <v>433.2942</v>
      </c>
    </row>
    <row r="287" s="177" customFormat="1" customHeight="1" spans="1:4">
      <c r="A287" s="188">
        <v>20301</v>
      </c>
      <c r="B287" s="189" t="s">
        <v>494</v>
      </c>
      <c r="C287" s="190">
        <f>SUM(C288:C290)</f>
        <v>0</v>
      </c>
      <c r="D287" s="190">
        <f>SUM(D288:D290)</f>
        <v>0</v>
      </c>
    </row>
    <row r="288" s="177" customFormat="1" customHeight="1" spans="1:4">
      <c r="A288" s="188">
        <v>2030101</v>
      </c>
      <c r="B288" s="188" t="s">
        <v>495</v>
      </c>
      <c r="C288" s="190"/>
      <c r="D288" s="191"/>
    </row>
    <row r="289" s="177" customFormat="1" customHeight="1" spans="1:4">
      <c r="A289" s="188">
        <v>2030102</v>
      </c>
      <c r="B289" s="188" t="s">
        <v>496</v>
      </c>
      <c r="C289" s="190"/>
      <c r="D289" s="191"/>
    </row>
    <row r="290" s="177" customFormat="1" customHeight="1" spans="1:4">
      <c r="A290" s="188">
        <v>2030199</v>
      </c>
      <c r="B290" s="188" t="s">
        <v>497</v>
      </c>
      <c r="C290" s="190"/>
      <c r="D290" s="191"/>
    </row>
    <row r="291" s="177" customFormat="1" customHeight="1" spans="1:4">
      <c r="A291" s="188">
        <v>20304</v>
      </c>
      <c r="B291" s="189" t="s">
        <v>498</v>
      </c>
      <c r="C291" s="190">
        <f>C292</f>
        <v>0</v>
      </c>
      <c r="D291" s="190">
        <f>D292</f>
        <v>0</v>
      </c>
    </row>
    <row r="292" s="177" customFormat="1" customHeight="1" spans="1:4">
      <c r="A292" s="188">
        <v>2030401</v>
      </c>
      <c r="B292" s="188" t="s">
        <v>499</v>
      </c>
      <c r="C292" s="190"/>
      <c r="D292" s="191"/>
    </row>
    <row r="293" s="177" customFormat="1" customHeight="1" spans="1:4">
      <c r="A293" s="188">
        <v>20305</v>
      </c>
      <c r="B293" s="189" t="s">
        <v>500</v>
      </c>
      <c r="C293" s="190">
        <f>C294</f>
        <v>0</v>
      </c>
      <c r="D293" s="190">
        <f>D294</f>
        <v>0</v>
      </c>
    </row>
    <row r="294" s="177" customFormat="1" customHeight="1" spans="1:4">
      <c r="A294" s="188">
        <v>2030501</v>
      </c>
      <c r="B294" s="188" t="s">
        <v>501</v>
      </c>
      <c r="C294" s="190"/>
      <c r="D294" s="191"/>
    </row>
    <row r="295" s="177" customFormat="1" customHeight="1" spans="1:4">
      <c r="A295" s="188">
        <v>20306</v>
      </c>
      <c r="B295" s="189" t="s">
        <v>502</v>
      </c>
      <c r="C295" s="190">
        <f>SUM(C296:C302)</f>
        <v>1269</v>
      </c>
      <c r="D295" s="190">
        <f>SUM(D296:D302)</f>
        <v>425.2942</v>
      </c>
    </row>
    <row r="296" s="177" customFormat="1" customHeight="1" spans="1:4">
      <c r="A296" s="188">
        <v>2030601</v>
      </c>
      <c r="B296" s="188" t="s">
        <v>503</v>
      </c>
      <c r="C296" s="190">
        <v>95</v>
      </c>
      <c r="D296" s="191">
        <v>91.4</v>
      </c>
    </row>
    <row r="297" s="177" customFormat="1" customHeight="1" spans="1:4">
      <c r="A297" s="188">
        <v>2030602</v>
      </c>
      <c r="B297" s="188" t="s">
        <v>504</v>
      </c>
      <c r="C297" s="190"/>
      <c r="D297" s="191"/>
    </row>
    <row r="298" s="177" customFormat="1" customHeight="1" spans="1:4">
      <c r="A298" s="188">
        <v>2030603</v>
      </c>
      <c r="B298" s="188" t="s">
        <v>505</v>
      </c>
      <c r="C298" s="190">
        <v>620</v>
      </c>
      <c r="D298" s="191"/>
    </row>
    <row r="299" s="177" customFormat="1" customHeight="1" spans="1:4">
      <c r="A299" s="188">
        <v>2030604</v>
      </c>
      <c r="B299" s="188" t="s">
        <v>506</v>
      </c>
      <c r="C299" s="190"/>
      <c r="D299" s="191"/>
    </row>
    <row r="300" s="177" customFormat="1" customHeight="1" spans="1:4">
      <c r="A300" s="188">
        <v>2030607</v>
      </c>
      <c r="B300" s="188" t="s">
        <v>507</v>
      </c>
      <c r="C300" s="190">
        <v>554</v>
      </c>
      <c r="D300" s="191">
        <v>269.2542</v>
      </c>
    </row>
    <row r="301" s="177" customFormat="1" customHeight="1" spans="1:4">
      <c r="A301" s="188">
        <v>2030608</v>
      </c>
      <c r="B301" s="188" t="s">
        <v>508</v>
      </c>
      <c r="C301" s="190"/>
      <c r="D301" s="191"/>
    </row>
    <row r="302" s="177" customFormat="1" customHeight="1" spans="1:4">
      <c r="A302" s="188">
        <v>2030699</v>
      </c>
      <c r="B302" s="188" t="s">
        <v>509</v>
      </c>
      <c r="C302" s="190"/>
      <c r="D302" s="191">
        <v>64.64</v>
      </c>
    </row>
    <row r="303" s="177" customFormat="1" customHeight="1" spans="1:4">
      <c r="A303" s="188">
        <v>20399</v>
      </c>
      <c r="B303" s="189" t="s">
        <v>510</v>
      </c>
      <c r="C303" s="190">
        <f>C304</f>
        <v>0</v>
      </c>
      <c r="D303" s="190">
        <f>D304</f>
        <v>8</v>
      </c>
    </row>
    <row r="304" s="177" customFormat="1" customHeight="1" spans="1:4">
      <c r="A304" s="188">
        <v>2039999</v>
      </c>
      <c r="B304" s="188" t="s">
        <v>511</v>
      </c>
      <c r="C304" s="190"/>
      <c r="D304" s="191">
        <v>8</v>
      </c>
    </row>
    <row r="305" s="177" customFormat="1" customHeight="1" spans="1:4">
      <c r="A305" s="188">
        <v>204</v>
      </c>
      <c r="B305" s="189" t="s">
        <v>512</v>
      </c>
      <c r="C305" s="190">
        <f>C306+C309+C320+C327+C335+C344+C358+C368+C378+C386+C392</f>
        <v>14509</v>
      </c>
      <c r="D305" s="190">
        <f>D306+D309+D320+D327+D335+D344+D358+D368+D378+D386+D392</f>
        <v>11363.752</v>
      </c>
    </row>
    <row r="306" s="177" customFormat="1" customHeight="1" spans="1:4">
      <c r="A306" s="188">
        <v>20401</v>
      </c>
      <c r="B306" s="189" t="s">
        <v>513</v>
      </c>
      <c r="C306" s="190">
        <f>SUM(C307:C308)</f>
        <v>604</v>
      </c>
      <c r="D306" s="190">
        <f>SUM(D307:D308)</f>
        <v>0</v>
      </c>
    </row>
    <row r="307" s="177" customFormat="1" customHeight="1" spans="1:4">
      <c r="A307" s="188">
        <v>2040101</v>
      </c>
      <c r="B307" s="188" t="s">
        <v>514</v>
      </c>
      <c r="C307" s="190">
        <v>604</v>
      </c>
      <c r="D307" s="191"/>
    </row>
    <row r="308" s="177" customFormat="1" customHeight="1" spans="1:4">
      <c r="A308" s="188">
        <v>2040199</v>
      </c>
      <c r="B308" s="188" t="s">
        <v>515</v>
      </c>
      <c r="C308" s="190"/>
      <c r="D308" s="191"/>
    </row>
    <row r="309" s="177" customFormat="1" customHeight="1" spans="1:4">
      <c r="A309" s="188">
        <v>20402</v>
      </c>
      <c r="B309" s="189" t="s">
        <v>516</v>
      </c>
      <c r="C309" s="190">
        <f>SUM(C310:C319)</f>
        <v>10961</v>
      </c>
      <c r="D309" s="190">
        <f>SUM(D310:D319)</f>
        <v>9059.9784</v>
      </c>
    </row>
    <row r="310" s="177" customFormat="1" customHeight="1" spans="1:4">
      <c r="A310" s="188">
        <v>2040201</v>
      </c>
      <c r="B310" s="188" t="s">
        <v>331</v>
      </c>
      <c r="C310" s="190">
        <v>9588</v>
      </c>
      <c r="D310" s="191">
        <v>9059.9784</v>
      </c>
    </row>
    <row r="311" s="177" customFormat="1" customHeight="1" spans="1:4">
      <c r="A311" s="188">
        <v>2040202</v>
      </c>
      <c r="B311" s="188" t="s">
        <v>332</v>
      </c>
      <c r="C311" s="190">
        <v>640</v>
      </c>
      <c r="D311" s="191"/>
    </row>
    <row r="312" s="177" customFormat="1" customHeight="1" spans="1:4">
      <c r="A312" s="188">
        <v>2040203</v>
      </c>
      <c r="B312" s="188" t="s">
        <v>333</v>
      </c>
      <c r="C312" s="190"/>
      <c r="D312" s="191"/>
    </row>
    <row r="313" s="177" customFormat="1" customHeight="1" spans="1:4">
      <c r="A313" s="188">
        <v>2040219</v>
      </c>
      <c r="B313" s="188" t="s">
        <v>371</v>
      </c>
      <c r="C313" s="190">
        <v>136</v>
      </c>
      <c r="D313" s="191"/>
    </row>
    <row r="314" s="177" customFormat="1" customHeight="1" spans="1:4">
      <c r="A314" s="188">
        <v>2040220</v>
      </c>
      <c r="B314" s="188" t="s">
        <v>517</v>
      </c>
      <c r="C314" s="190">
        <v>564</v>
      </c>
      <c r="D314" s="191"/>
    </row>
    <row r="315" s="177" customFormat="1" customHeight="1" spans="1:4">
      <c r="A315" s="188">
        <v>2040221</v>
      </c>
      <c r="B315" s="188" t="s">
        <v>518</v>
      </c>
      <c r="C315" s="190"/>
      <c r="D315" s="191"/>
    </row>
    <row r="316" s="177" customFormat="1" customHeight="1" spans="1:4">
      <c r="A316" s="188">
        <v>2040222</v>
      </c>
      <c r="B316" s="188" t="s">
        <v>519</v>
      </c>
      <c r="C316" s="190"/>
      <c r="D316" s="191"/>
    </row>
    <row r="317" s="177" customFormat="1" customHeight="1" spans="1:4">
      <c r="A317" s="188">
        <v>2040223</v>
      </c>
      <c r="B317" s="188" t="s">
        <v>520</v>
      </c>
      <c r="C317" s="190"/>
      <c r="D317" s="191"/>
    </row>
    <row r="318" s="177" customFormat="1" customHeight="1" spans="1:4">
      <c r="A318" s="188">
        <v>2040250</v>
      </c>
      <c r="B318" s="188" t="s">
        <v>340</v>
      </c>
      <c r="C318" s="190"/>
      <c r="D318" s="191"/>
    </row>
    <row r="319" s="177" customFormat="1" customHeight="1" spans="1:4">
      <c r="A319" s="188">
        <v>2040299</v>
      </c>
      <c r="B319" s="188" t="s">
        <v>521</v>
      </c>
      <c r="C319" s="190">
        <v>33</v>
      </c>
      <c r="D319" s="191"/>
    </row>
    <row r="320" s="177" customFormat="1" customHeight="1" spans="1:4">
      <c r="A320" s="188">
        <v>20403</v>
      </c>
      <c r="B320" s="189" t="s">
        <v>522</v>
      </c>
      <c r="C320" s="190">
        <f>SUM(C321:C326)</f>
        <v>0</v>
      </c>
      <c r="D320" s="190">
        <f>SUM(D321:D326)</f>
        <v>0</v>
      </c>
    </row>
    <row r="321" s="177" customFormat="1" customHeight="1" spans="1:4">
      <c r="A321" s="188">
        <v>2040301</v>
      </c>
      <c r="B321" s="188" t="s">
        <v>331</v>
      </c>
      <c r="C321" s="190"/>
      <c r="D321" s="191"/>
    </row>
    <row r="322" s="177" customFormat="1" customHeight="1" spans="1:4">
      <c r="A322" s="188">
        <v>2040302</v>
      </c>
      <c r="B322" s="188" t="s">
        <v>332</v>
      </c>
      <c r="C322" s="190"/>
      <c r="D322" s="191"/>
    </row>
    <row r="323" s="177" customFormat="1" customHeight="1" spans="1:4">
      <c r="A323" s="188">
        <v>2040303</v>
      </c>
      <c r="B323" s="188" t="s">
        <v>333</v>
      </c>
      <c r="C323" s="190"/>
      <c r="D323" s="191"/>
    </row>
    <row r="324" s="177" customFormat="1" customHeight="1" spans="1:4">
      <c r="A324" s="188">
        <v>2040304</v>
      </c>
      <c r="B324" s="188" t="s">
        <v>523</v>
      </c>
      <c r="C324" s="190"/>
      <c r="D324" s="191"/>
    </row>
    <row r="325" s="177" customFormat="1" customHeight="1" spans="1:4">
      <c r="A325" s="188">
        <v>2040350</v>
      </c>
      <c r="B325" s="188" t="s">
        <v>340</v>
      </c>
      <c r="C325" s="190"/>
      <c r="D325" s="191"/>
    </row>
    <row r="326" s="177" customFormat="1" customHeight="1" spans="1:4">
      <c r="A326" s="188">
        <v>2040399</v>
      </c>
      <c r="B326" s="188" t="s">
        <v>524</v>
      </c>
      <c r="C326" s="190"/>
      <c r="D326" s="191"/>
    </row>
    <row r="327" s="177" customFormat="1" customHeight="1" spans="1:4">
      <c r="A327" s="188">
        <v>20404</v>
      </c>
      <c r="B327" s="189" t="s">
        <v>525</v>
      </c>
      <c r="C327" s="190">
        <f>SUM(C328:C334)</f>
        <v>108</v>
      </c>
      <c r="D327" s="190">
        <f>SUM(D328:D334)</f>
        <v>112.161</v>
      </c>
    </row>
    <row r="328" s="177" customFormat="1" customHeight="1" spans="1:4">
      <c r="A328" s="188">
        <v>2040401</v>
      </c>
      <c r="B328" s="188" t="s">
        <v>331</v>
      </c>
      <c r="C328" s="190">
        <v>76</v>
      </c>
      <c r="D328" s="191"/>
    </row>
    <row r="329" s="177" customFormat="1" customHeight="1" spans="1:4">
      <c r="A329" s="188">
        <v>2040402</v>
      </c>
      <c r="B329" s="188" t="s">
        <v>332</v>
      </c>
      <c r="C329" s="190">
        <v>3</v>
      </c>
      <c r="D329" s="191">
        <v>112.161</v>
      </c>
    </row>
    <row r="330" s="177" customFormat="1" customHeight="1" spans="1:4">
      <c r="A330" s="188">
        <v>2040403</v>
      </c>
      <c r="B330" s="188" t="s">
        <v>333</v>
      </c>
      <c r="C330" s="190"/>
      <c r="D330" s="191"/>
    </row>
    <row r="331" s="177" customFormat="1" customHeight="1" spans="1:4">
      <c r="A331" s="188">
        <v>2040409</v>
      </c>
      <c r="B331" s="188" t="s">
        <v>526</v>
      </c>
      <c r="C331" s="190"/>
      <c r="D331" s="191"/>
    </row>
    <row r="332" s="177" customFormat="1" customHeight="1" spans="1:4">
      <c r="A332" s="188">
        <v>2040410</v>
      </c>
      <c r="B332" s="188" t="s">
        <v>527</v>
      </c>
      <c r="C332" s="190">
        <v>29</v>
      </c>
      <c r="D332" s="191"/>
    </row>
    <row r="333" s="177" customFormat="1" customHeight="1" spans="1:4">
      <c r="A333" s="188">
        <v>2040450</v>
      </c>
      <c r="B333" s="188" t="s">
        <v>340</v>
      </c>
      <c r="C333" s="190"/>
      <c r="D333" s="191"/>
    </row>
    <row r="334" s="177" customFormat="1" customHeight="1" spans="1:4">
      <c r="A334" s="188">
        <v>2040499</v>
      </c>
      <c r="B334" s="188" t="s">
        <v>528</v>
      </c>
      <c r="C334" s="190"/>
      <c r="D334" s="191"/>
    </row>
    <row r="335" s="177" customFormat="1" customHeight="1" spans="1:4">
      <c r="A335" s="188">
        <v>20405</v>
      </c>
      <c r="B335" s="189" t="s">
        <v>529</v>
      </c>
      <c r="C335" s="190">
        <f>SUM(C336:C343)</f>
        <v>205</v>
      </c>
      <c r="D335" s="190">
        <f>SUM(D336:D343)</f>
        <v>201.3075</v>
      </c>
    </row>
    <row r="336" s="177" customFormat="1" customHeight="1" spans="1:4">
      <c r="A336" s="188">
        <v>2040501</v>
      </c>
      <c r="B336" s="188" t="s">
        <v>331</v>
      </c>
      <c r="C336" s="190">
        <v>202</v>
      </c>
      <c r="D336" s="191">
        <v>201.3075</v>
      </c>
    </row>
    <row r="337" s="177" customFormat="1" customHeight="1" spans="1:4">
      <c r="A337" s="188">
        <v>2040502</v>
      </c>
      <c r="B337" s="188" t="s">
        <v>332</v>
      </c>
      <c r="C337" s="190">
        <v>3</v>
      </c>
      <c r="D337" s="191"/>
    </row>
    <row r="338" s="177" customFormat="1" customHeight="1" spans="1:4">
      <c r="A338" s="188">
        <v>2040503</v>
      </c>
      <c r="B338" s="188" t="s">
        <v>333</v>
      </c>
      <c r="C338" s="190"/>
      <c r="D338" s="191"/>
    </row>
    <row r="339" s="177" customFormat="1" customHeight="1" spans="1:4">
      <c r="A339" s="188">
        <v>2040504</v>
      </c>
      <c r="B339" s="188" t="s">
        <v>530</v>
      </c>
      <c r="C339" s="190"/>
      <c r="D339" s="191"/>
    </row>
    <row r="340" s="177" customFormat="1" customHeight="1" spans="1:4">
      <c r="A340" s="188">
        <v>2040505</v>
      </c>
      <c r="B340" s="188" t="s">
        <v>531</v>
      </c>
      <c r="C340" s="190"/>
      <c r="D340" s="191"/>
    </row>
    <row r="341" s="177" customFormat="1" customHeight="1" spans="1:4">
      <c r="A341" s="188">
        <v>2040506</v>
      </c>
      <c r="B341" s="188" t="s">
        <v>532</v>
      </c>
      <c r="C341" s="190"/>
      <c r="D341" s="191"/>
    </row>
    <row r="342" s="177" customFormat="1" customHeight="1" spans="1:4">
      <c r="A342" s="188">
        <v>2040550</v>
      </c>
      <c r="B342" s="188" t="s">
        <v>340</v>
      </c>
      <c r="C342" s="190"/>
      <c r="D342" s="191"/>
    </row>
    <row r="343" s="177" customFormat="1" customHeight="1" spans="1:4">
      <c r="A343" s="188">
        <v>2040599</v>
      </c>
      <c r="B343" s="188" t="s">
        <v>533</v>
      </c>
      <c r="C343" s="190"/>
      <c r="D343" s="191"/>
    </row>
    <row r="344" s="177" customFormat="1" customHeight="1" spans="1:4">
      <c r="A344" s="188">
        <v>20406</v>
      </c>
      <c r="B344" s="189" t="s">
        <v>534</v>
      </c>
      <c r="C344" s="190">
        <f>SUM(C345:C357)</f>
        <v>2099</v>
      </c>
      <c r="D344" s="190">
        <f>SUM(D345:D357)</f>
        <v>1990.3051</v>
      </c>
    </row>
    <row r="345" s="177" customFormat="1" customHeight="1" spans="1:4">
      <c r="A345" s="188">
        <v>2040601</v>
      </c>
      <c r="B345" s="188" t="s">
        <v>331</v>
      </c>
      <c r="C345" s="190">
        <v>1933</v>
      </c>
      <c r="D345" s="191">
        <v>1990.3051</v>
      </c>
    </row>
    <row r="346" s="177" customFormat="1" customHeight="1" spans="1:4">
      <c r="A346" s="188">
        <v>2040602</v>
      </c>
      <c r="B346" s="188" t="s">
        <v>332</v>
      </c>
      <c r="C346" s="190">
        <v>3</v>
      </c>
      <c r="D346" s="191"/>
    </row>
    <row r="347" s="177" customFormat="1" customHeight="1" spans="1:4">
      <c r="A347" s="188">
        <v>2040603</v>
      </c>
      <c r="B347" s="188" t="s">
        <v>333</v>
      </c>
      <c r="C347" s="190"/>
      <c r="D347" s="191"/>
    </row>
    <row r="348" s="177" customFormat="1" customHeight="1" spans="1:4">
      <c r="A348" s="188">
        <v>2040604</v>
      </c>
      <c r="B348" s="188" t="s">
        <v>535</v>
      </c>
      <c r="C348" s="190">
        <v>127</v>
      </c>
      <c r="D348" s="191"/>
    </row>
    <row r="349" s="177" customFormat="1" customHeight="1" spans="1:4">
      <c r="A349" s="188">
        <v>2040605</v>
      </c>
      <c r="B349" s="188" t="s">
        <v>536</v>
      </c>
      <c r="C349" s="190">
        <v>10</v>
      </c>
      <c r="D349" s="191"/>
    </row>
    <row r="350" s="177" customFormat="1" customHeight="1" spans="1:4">
      <c r="A350" s="188">
        <v>2040606</v>
      </c>
      <c r="B350" s="188" t="s">
        <v>537</v>
      </c>
      <c r="C350" s="190"/>
      <c r="D350" s="191"/>
    </row>
    <row r="351" s="177" customFormat="1" customHeight="1" spans="1:4">
      <c r="A351" s="188">
        <v>2040607</v>
      </c>
      <c r="B351" s="188" t="s">
        <v>538</v>
      </c>
      <c r="C351" s="190">
        <v>26</v>
      </c>
      <c r="D351" s="191"/>
    </row>
    <row r="352" s="177" customFormat="1" customHeight="1" spans="1:4">
      <c r="A352" s="188">
        <v>2040608</v>
      </c>
      <c r="B352" s="188" t="s">
        <v>539</v>
      </c>
      <c r="C352" s="190"/>
      <c r="D352" s="191"/>
    </row>
    <row r="353" s="177" customFormat="1" customHeight="1" spans="1:4">
      <c r="A353" s="188">
        <v>2040610</v>
      </c>
      <c r="B353" s="188" t="s">
        <v>540</v>
      </c>
      <c r="C353" s="190"/>
      <c r="D353" s="191"/>
    </row>
    <row r="354" s="177" customFormat="1" customHeight="1" spans="1:4">
      <c r="A354" s="188">
        <v>2040612</v>
      </c>
      <c r="B354" s="188" t="s">
        <v>541</v>
      </c>
      <c r="C354" s="190"/>
      <c r="D354" s="191"/>
    </row>
    <row r="355" s="177" customFormat="1" customHeight="1" spans="1:4">
      <c r="A355" s="188">
        <v>2040613</v>
      </c>
      <c r="B355" s="188" t="s">
        <v>371</v>
      </c>
      <c r="C355" s="190"/>
      <c r="D355" s="191"/>
    </row>
    <row r="356" s="177" customFormat="1" customHeight="1" spans="1:4">
      <c r="A356" s="188">
        <v>2040650</v>
      </c>
      <c r="B356" s="188" t="s">
        <v>340</v>
      </c>
      <c r="C356" s="190"/>
      <c r="D356" s="191"/>
    </row>
    <row r="357" s="177" customFormat="1" customHeight="1" spans="1:4">
      <c r="A357" s="188">
        <v>2040699</v>
      </c>
      <c r="B357" s="188" t="s">
        <v>542</v>
      </c>
      <c r="C357" s="190"/>
      <c r="D357" s="191"/>
    </row>
    <row r="358" s="177" customFormat="1" customHeight="1" spans="1:4">
      <c r="A358" s="188">
        <v>20407</v>
      </c>
      <c r="B358" s="189" t="s">
        <v>543</v>
      </c>
      <c r="C358" s="190">
        <f>SUM(C359:C367)</f>
        <v>0</v>
      </c>
      <c r="D358" s="190">
        <f>SUM(D359:D367)</f>
        <v>0</v>
      </c>
    </row>
    <row r="359" s="177" customFormat="1" customHeight="1" spans="1:4">
      <c r="A359" s="188">
        <v>2040701</v>
      </c>
      <c r="B359" s="188" t="s">
        <v>331</v>
      </c>
      <c r="C359" s="190"/>
      <c r="D359" s="191"/>
    </row>
    <row r="360" s="177" customFormat="1" customHeight="1" spans="1:4">
      <c r="A360" s="188">
        <v>2040702</v>
      </c>
      <c r="B360" s="188" t="s">
        <v>332</v>
      </c>
      <c r="C360" s="190"/>
      <c r="D360" s="191"/>
    </row>
    <row r="361" s="177" customFormat="1" customHeight="1" spans="1:4">
      <c r="A361" s="188">
        <v>2040703</v>
      </c>
      <c r="B361" s="188" t="s">
        <v>333</v>
      </c>
      <c r="C361" s="190"/>
      <c r="D361" s="191"/>
    </row>
    <row r="362" s="177" customFormat="1" customHeight="1" spans="1:4">
      <c r="A362" s="188">
        <v>2040704</v>
      </c>
      <c r="B362" s="188" t="s">
        <v>544</v>
      </c>
      <c r="C362" s="190"/>
      <c r="D362" s="191"/>
    </row>
    <row r="363" s="177" customFormat="1" customHeight="1" spans="1:4">
      <c r="A363" s="188">
        <v>2040705</v>
      </c>
      <c r="B363" s="188" t="s">
        <v>545</v>
      </c>
      <c r="C363" s="190"/>
      <c r="D363" s="191"/>
    </row>
    <row r="364" s="177" customFormat="1" customHeight="1" spans="1:4">
      <c r="A364" s="188">
        <v>2040706</v>
      </c>
      <c r="B364" s="188" t="s">
        <v>546</v>
      </c>
      <c r="C364" s="190"/>
      <c r="D364" s="191"/>
    </row>
    <row r="365" s="177" customFormat="1" customHeight="1" spans="1:4">
      <c r="A365" s="188">
        <v>2040707</v>
      </c>
      <c r="B365" s="188" t="s">
        <v>371</v>
      </c>
      <c r="C365" s="190"/>
      <c r="D365" s="191"/>
    </row>
    <row r="366" s="177" customFormat="1" customHeight="1" spans="1:4">
      <c r="A366" s="188">
        <v>2040750</v>
      </c>
      <c r="B366" s="188" t="s">
        <v>340</v>
      </c>
      <c r="C366" s="190"/>
      <c r="D366" s="191"/>
    </row>
    <row r="367" s="177" customFormat="1" customHeight="1" spans="1:4">
      <c r="A367" s="188">
        <v>2040799</v>
      </c>
      <c r="B367" s="188" t="s">
        <v>547</v>
      </c>
      <c r="C367" s="190"/>
      <c r="D367" s="191"/>
    </row>
    <row r="368" s="177" customFormat="1" customHeight="1" spans="1:4">
      <c r="A368" s="188">
        <v>20408</v>
      </c>
      <c r="B368" s="189" t="s">
        <v>548</v>
      </c>
      <c r="C368" s="190">
        <f>SUM(C369:C377)</f>
        <v>490</v>
      </c>
      <c r="D368" s="190">
        <f>SUM(D369:D377)</f>
        <v>0</v>
      </c>
    </row>
    <row r="369" s="177" customFormat="1" customHeight="1" spans="1:4">
      <c r="A369" s="188">
        <v>2040801</v>
      </c>
      <c r="B369" s="188" t="s">
        <v>331</v>
      </c>
      <c r="C369" s="190">
        <v>490</v>
      </c>
      <c r="D369" s="191"/>
    </row>
    <row r="370" s="177" customFormat="1" customHeight="1" spans="1:4">
      <c r="A370" s="188">
        <v>2040802</v>
      </c>
      <c r="B370" s="188" t="s">
        <v>332</v>
      </c>
      <c r="C370" s="190"/>
      <c r="D370" s="191"/>
    </row>
    <row r="371" s="177" customFormat="1" customHeight="1" spans="1:4">
      <c r="A371" s="188">
        <v>2040803</v>
      </c>
      <c r="B371" s="188" t="s">
        <v>333</v>
      </c>
      <c r="C371" s="190"/>
      <c r="D371" s="191"/>
    </row>
    <row r="372" s="177" customFormat="1" customHeight="1" spans="1:4">
      <c r="A372" s="188">
        <v>2040804</v>
      </c>
      <c r="B372" s="188" t="s">
        <v>549</v>
      </c>
      <c r="C372" s="190"/>
      <c r="D372" s="191"/>
    </row>
    <row r="373" s="177" customFormat="1" customHeight="1" spans="1:4">
      <c r="A373" s="188">
        <v>2040805</v>
      </c>
      <c r="B373" s="188" t="s">
        <v>550</v>
      </c>
      <c r="C373" s="190"/>
      <c r="D373" s="191"/>
    </row>
    <row r="374" s="177" customFormat="1" customHeight="1" spans="1:4">
      <c r="A374" s="188">
        <v>2040806</v>
      </c>
      <c r="B374" s="188" t="s">
        <v>551</v>
      </c>
      <c r="C374" s="190"/>
      <c r="D374" s="191"/>
    </row>
    <row r="375" s="177" customFormat="1" customHeight="1" spans="1:4">
      <c r="A375" s="188">
        <v>2040807</v>
      </c>
      <c r="B375" s="188" t="s">
        <v>371</v>
      </c>
      <c r="C375" s="190"/>
      <c r="D375" s="191"/>
    </row>
    <row r="376" s="177" customFormat="1" customHeight="1" spans="1:4">
      <c r="A376" s="188">
        <v>2040850</v>
      </c>
      <c r="B376" s="188" t="s">
        <v>340</v>
      </c>
      <c r="C376" s="190"/>
      <c r="D376" s="191"/>
    </row>
    <row r="377" s="177" customFormat="1" customHeight="1" spans="1:4">
      <c r="A377" s="188">
        <v>2040899</v>
      </c>
      <c r="B377" s="188" t="s">
        <v>552</v>
      </c>
      <c r="C377" s="190"/>
      <c r="D377" s="191"/>
    </row>
    <row r="378" s="177" customFormat="1" customHeight="1" spans="1:4">
      <c r="A378" s="188">
        <v>20409</v>
      </c>
      <c r="B378" s="189" t="s">
        <v>553</v>
      </c>
      <c r="C378" s="190">
        <f>SUM(C379:C385)</f>
        <v>0</v>
      </c>
      <c r="D378" s="190">
        <f>SUM(D379:D385)</f>
        <v>0</v>
      </c>
    </row>
    <row r="379" s="177" customFormat="1" customHeight="1" spans="1:4">
      <c r="A379" s="188">
        <v>2040901</v>
      </c>
      <c r="B379" s="188" t="s">
        <v>331</v>
      </c>
      <c r="C379" s="190"/>
      <c r="D379" s="191"/>
    </row>
    <row r="380" s="177" customFormat="1" customHeight="1" spans="1:4">
      <c r="A380" s="188">
        <v>2040902</v>
      </c>
      <c r="B380" s="188" t="s">
        <v>332</v>
      </c>
      <c r="C380" s="190"/>
      <c r="D380" s="191"/>
    </row>
    <row r="381" s="177" customFormat="1" customHeight="1" spans="1:4">
      <c r="A381" s="188">
        <v>2040903</v>
      </c>
      <c r="B381" s="188" t="s">
        <v>333</v>
      </c>
      <c r="C381" s="190"/>
      <c r="D381" s="191"/>
    </row>
    <row r="382" s="177" customFormat="1" customHeight="1" spans="1:4">
      <c r="A382" s="188">
        <v>2040904</v>
      </c>
      <c r="B382" s="188" t="s">
        <v>554</v>
      </c>
      <c r="C382" s="190"/>
      <c r="D382" s="191"/>
    </row>
    <row r="383" s="177" customFormat="1" customHeight="1" spans="1:4">
      <c r="A383" s="188">
        <v>2040905</v>
      </c>
      <c r="B383" s="188" t="s">
        <v>555</v>
      </c>
      <c r="C383" s="190"/>
      <c r="D383" s="191"/>
    </row>
    <row r="384" s="177" customFormat="1" customHeight="1" spans="1:4">
      <c r="A384" s="188">
        <v>2040950</v>
      </c>
      <c r="B384" s="188" t="s">
        <v>340</v>
      </c>
      <c r="C384" s="190"/>
      <c r="D384" s="191"/>
    </row>
    <row r="385" s="177" customFormat="1" customHeight="1" spans="1:4">
      <c r="A385" s="188">
        <v>2040999</v>
      </c>
      <c r="B385" s="188" t="s">
        <v>556</v>
      </c>
      <c r="C385" s="190"/>
      <c r="D385" s="191"/>
    </row>
    <row r="386" s="177" customFormat="1" customHeight="1" spans="1:4">
      <c r="A386" s="188">
        <v>20410</v>
      </c>
      <c r="B386" s="189" t="s">
        <v>557</v>
      </c>
      <c r="C386" s="190">
        <f>SUM(C387:C391)</f>
        <v>0</v>
      </c>
      <c r="D386" s="190">
        <f>SUM(D387:D391)</f>
        <v>0</v>
      </c>
    </row>
    <row r="387" s="177" customFormat="1" customHeight="1" spans="1:4">
      <c r="A387" s="188">
        <v>2041001</v>
      </c>
      <c r="B387" s="188" t="s">
        <v>331</v>
      </c>
      <c r="C387" s="190"/>
      <c r="D387" s="191"/>
    </row>
    <row r="388" s="177" customFormat="1" customHeight="1" spans="1:4">
      <c r="A388" s="188">
        <v>2041002</v>
      </c>
      <c r="B388" s="188" t="s">
        <v>332</v>
      </c>
      <c r="C388" s="190"/>
      <c r="D388" s="191"/>
    </row>
    <row r="389" s="177" customFormat="1" customHeight="1" spans="1:4">
      <c r="A389" s="188">
        <v>2041006</v>
      </c>
      <c r="B389" s="188" t="s">
        <v>371</v>
      </c>
      <c r="C389" s="190"/>
      <c r="D389" s="191"/>
    </row>
    <row r="390" s="177" customFormat="1" customHeight="1" spans="1:4">
      <c r="A390" s="188">
        <v>2041007</v>
      </c>
      <c r="B390" s="188" t="s">
        <v>558</v>
      </c>
      <c r="C390" s="190"/>
      <c r="D390" s="191"/>
    </row>
    <row r="391" s="177" customFormat="1" customHeight="1" spans="1:4">
      <c r="A391" s="188">
        <v>2041099</v>
      </c>
      <c r="B391" s="188" t="s">
        <v>559</v>
      </c>
      <c r="C391" s="190"/>
      <c r="D391" s="191"/>
    </row>
    <row r="392" s="177" customFormat="1" customHeight="1" spans="1:4">
      <c r="A392" s="188">
        <v>20499</v>
      </c>
      <c r="B392" s="189" t="s">
        <v>560</v>
      </c>
      <c r="C392" s="190">
        <f>C393+C394</f>
        <v>42</v>
      </c>
      <c r="D392" s="190">
        <f>D393+D394</f>
        <v>0</v>
      </c>
    </row>
    <row r="393" s="177" customFormat="1" customHeight="1" spans="1:4">
      <c r="A393" s="188">
        <v>2049902</v>
      </c>
      <c r="B393" s="188" t="s">
        <v>561</v>
      </c>
      <c r="C393" s="190"/>
      <c r="D393" s="191"/>
    </row>
    <row r="394" s="177" customFormat="1" customHeight="1" spans="1:4">
      <c r="A394" s="188">
        <v>2049999</v>
      </c>
      <c r="B394" s="188" t="s">
        <v>562</v>
      </c>
      <c r="C394" s="190">
        <v>42</v>
      </c>
      <c r="D394" s="191"/>
    </row>
    <row r="395" s="177" customFormat="1" customHeight="1" spans="1:4">
      <c r="A395" s="188">
        <v>205</v>
      </c>
      <c r="B395" s="189" t="s">
        <v>563</v>
      </c>
      <c r="C395" s="190">
        <f>C396+C401+C408+C414+C420+C424+C428+C432+C438+C445</f>
        <v>66680</v>
      </c>
      <c r="D395" s="190">
        <f>D396+D401+D408+D414+D420+D424+D428+D432+D438+D445</f>
        <v>67611.3073</v>
      </c>
    </row>
    <row r="396" s="177" customFormat="1" customHeight="1" spans="1:4">
      <c r="A396" s="188">
        <v>20501</v>
      </c>
      <c r="B396" s="189" t="s">
        <v>564</v>
      </c>
      <c r="C396" s="190">
        <f>SUM(C397:C400)</f>
        <v>5919</v>
      </c>
      <c r="D396" s="190">
        <f>SUM(D397:D400)</f>
        <v>15902.2006</v>
      </c>
    </row>
    <row r="397" s="177" customFormat="1" customHeight="1" spans="1:4">
      <c r="A397" s="188">
        <v>2050101</v>
      </c>
      <c r="B397" s="188" t="s">
        <v>331</v>
      </c>
      <c r="C397" s="190">
        <v>5223</v>
      </c>
      <c r="D397" s="191">
        <v>1279.3866</v>
      </c>
    </row>
    <row r="398" s="177" customFormat="1" customHeight="1" spans="1:4">
      <c r="A398" s="188">
        <v>2050102</v>
      </c>
      <c r="B398" s="188" t="s">
        <v>332</v>
      </c>
      <c r="C398" s="190">
        <v>5</v>
      </c>
      <c r="D398" s="191"/>
    </row>
    <row r="399" s="177" customFormat="1" customHeight="1" spans="1:4">
      <c r="A399" s="188">
        <v>2050103</v>
      </c>
      <c r="B399" s="188" t="s">
        <v>333</v>
      </c>
      <c r="C399" s="190"/>
      <c r="D399" s="191"/>
    </row>
    <row r="400" s="177" customFormat="1" customHeight="1" spans="1:4">
      <c r="A400" s="188">
        <v>2050199</v>
      </c>
      <c r="B400" s="188" t="s">
        <v>565</v>
      </c>
      <c r="C400" s="190">
        <v>691</v>
      </c>
      <c r="D400" s="191">
        <v>14622.814</v>
      </c>
    </row>
    <row r="401" s="177" customFormat="1" customHeight="1" spans="1:4">
      <c r="A401" s="188">
        <v>20502</v>
      </c>
      <c r="B401" s="189" t="s">
        <v>566</v>
      </c>
      <c r="C401" s="190">
        <f>SUM(C402:C407)</f>
        <v>54281</v>
      </c>
      <c r="D401" s="190">
        <f>SUM(D402:D407)</f>
        <v>47815.9881</v>
      </c>
    </row>
    <row r="402" s="177" customFormat="1" customHeight="1" spans="1:4">
      <c r="A402" s="188">
        <v>2050201</v>
      </c>
      <c r="B402" s="188" t="s">
        <v>567</v>
      </c>
      <c r="C402" s="190">
        <v>1485</v>
      </c>
      <c r="D402" s="191">
        <v>1183.2784</v>
      </c>
    </row>
    <row r="403" s="177" customFormat="1" customHeight="1" spans="1:4">
      <c r="A403" s="188">
        <v>2050202</v>
      </c>
      <c r="B403" s="188" t="s">
        <v>568</v>
      </c>
      <c r="C403" s="190">
        <v>21274</v>
      </c>
      <c r="D403" s="191">
        <v>14662.605</v>
      </c>
    </row>
    <row r="404" s="177" customFormat="1" customHeight="1" spans="1:4">
      <c r="A404" s="188">
        <v>2050203</v>
      </c>
      <c r="B404" s="188" t="s">
        <v>569</v>
      </c>
      <c r="C404" s="190">
        <v>20283</v>
      </c>
      <c r="D404" s="191">
        <v>23612.5367</v>
      </c>
    </row>
    <row r="405" s="177" customFormat="1" customHeight="1" spans="1:4">
      <c r="A405" s="188">
        <v>2050204</v>
      </c>
      <c r="B405" s="188" t="s">
        <v>570</v>
      </c>
      <c r="C405" s="190">
        <v>10271</v>
      </c>
      <c r="D405" s="191">
        <v>8357.568</v>
      </c>
    </row>
    <row r="406" s="177" customFormat="1" customHeight="1" spans="1:4">
      <c r="A406" s="188">
        <v>2050205</v>
      </c>
      <c r="B406" s="188" t="s">
        <v>571</v>
      </c>
      <c r="C406" s="190">
        <v>19</v>
      </c>
      <c r="D406" s="191"/>
    </row>
    <row r="407" s="177" customFormat="1" customHeight="1" spans="1:4">
      <c r="A407" s="188">
        <v>2050299</v>
      </c>
      <c r="B407" s="188" t="s">
        <v>572</v>
      </c>
      <c r="C407" s="190">
        <v>949</v>
      </c>
      <c r="D407" s="191"/>
    </row>
    <row r="408" s="177" customFormat="1" customHeight="1" spans="1:4">
      <c r="A408" s="188">
        <v>20503</v>
      </c>
      <c r="B408" s="189" t="s">
        <v>573</v>
      </c>
      <c r="C408" s="190">
        <f>SUM(C409:C413)</f>
        <v>2103</v>
      </c>
      <c r="D408" s="190">
        <f>SUM(D409:D413)</f>
        <v>2962.0111</v>
      </c>
    </row>
    <row r="409" s="177" customFormat="1" customHeight="1" spans="1:4">
      <c r="A409" s="188">
        <v>2050301</v>
      </c>
      <c r="B409" s="188" t="s">
        <v>574</v>
      </c>
      <c r="C409" s="190"/>
      <c r="D409" s="191"/>
    </row>
    <row r="410" s="177" customFormat="1" customHeight="1" spans="1:4">
      <c r="A410" s="188">
        <v>2050302</v>
      </c>
      <c r="B410" s="188" t="s">
        <v>575</v>
      </c>
      <c r="C410" s="190">
        <v>2046</v>
      </c>
      <c r="D410" s="191">
        <v>2962.0111</v>
      </c>
    </row>
    <row r="411" s="177" customFormat="1" customHeight="1" spans="1:4">
      <c r="A411" s="188">
        <v>2050303</v>
      </c>
      <c r="B411" s="188" t="s">
        <v>576</v>
      </c>
      <c r="C411" s="190"/>
      <c r="D411" s="191"/>
    </row>
    <row r="412" s="177" customFormat="1" customHeight="1" spans="1:4">
      <c r="A412" s="188">
        <v>2050305</v>
      </c>
      <c r="B412" s="188" t="s">
        <v>577</v>
      </c>
      <c r="C412" s="190"/>
      <c r="D412" s="191"/>
    </row>
    <row r="413" s="177" customFormat="1" customHeight="1" spans="1:4">
      <c r="A413" s="188">
        <v>2050399</v>
      </c>
      <c r="B413" s="188" t="s">
        <v>578</v>
      </c>
      <c r="C413" s="190">
        <v>57</v>
      </c>
      <c r="D413" s="191"/>
    </row>
    <row r="414" s="177" customFormat="1" customHeight="1" spans="1:4">
      <c r="A414" s="188">
        <v>20504</v>
      </c>
      <c r="B414" s="189" t="s">
        <v>579</v>
      </c>
      <c r="C414" s="190">
        <f>SUM(C415:C419)</f>
        <v>0</v>
      </c>
      <c r="D414" s="190">
        <f>SUM(D415:D419)</f>
        <v>0</v>
      </c>
    </row>
    <row r="415" s="177" customFormat="1" customHeight="1" spans="1:4">
      <c r="A415" s="188">
        <v>2050401</v>
      </c>
      <c r="B415" s="188" t="s">
        <v>580</v>
      </c>
      <c r="C415" s="190"/>
      <c r="D415" s="191"/>
    </row>
    <row r="416" s="177" customFormat="1" customHeight="1" spans="1:4">
      <c r="A416" s="188">
        <v>2050402</v>
      </c>
      <c r="B416" s="188" t="s">
        <v>581</v>
      </c>
      <c r="C416" s="190"/>
      <c r="D416" s="191"/>
    </row>
    <row r="417" s="177" customFormat="1" customHeight="1" spans="1:4">
      <c r="A417" s="188">
        <v>2050403</v>
      </c>
      <c r="B417" s="188" t="s">
        <v>582</v>
      </c>
      <c r="C417" s="190"/>
      <c r="D417" s="191"/>
    </row>
    <row r="418" s="177" customFormat="1" customHeight="1" spans="1:4">
      <c r="A418" s="188">
        <v>2050404</v>
      </c>
      <c r="B418" s="188" t="s">
        <v>583</v>
      </c>
      <c r="C418" s="190"/>
      <c r="D418" s="191"/>
    </row>
    <row r="419" s="177" customFormat="1" customHeight="1" spans="1:4">
      <c r="A419" s="188">
        <v>2050499</v>
      </c>
      <c r="B419" s="188" t="s">
        <v>584</v>
      </c>
      <c r="C419" s="190"/>
      <c r="D419" s="191"/>
    </row>
    <row r="420" s="177" customFormat="1" customHeight="1" spans="1:4">
      <c r="A420" s="188">
        <v>20505</v>
      </c>
      <c r="B420" s="189" t="s">
        <v>585</v>
      </c>
      <c r="C420" s="190">
        <f>SUM(C421:C423)</f>
        <v>0</v>
      </c>
      <c r="D420" s="190">
        <f>SUM(D421:D423)</f>
        <v>0</v>
      </c>
    </row>
    <row r="421" s="177" customFormat="1" customHeight="1" spans="1:4">
      <c r="A421" s="188">
        <v>2050501</v>
      </c>
      <c r="B421" s="188" t="s">
        <v>586</v>
      </c>
      <c r="C421" s="190"/>
      <c r="D421" s="191"/>
    </row>
    <row r="422" s="177" customFormat="1" customHeight="1" spans="1:4">
      <c r="A422" s="188">
        <v>2050502</v>
      </c>
      <c r="B422" s="188" t="s">
        <v>587</v>
      </c>
      <c r="C422" s="190"/>
      <c r="D422" s="191"/>
    </row>
    <row r="423" s="177" customFormat="1" customHeight="1" spans="1:4">
      <c r="A423" s="188">
        <v>2050599</v>
      </c>
      <c r="B423" s="188" t="s">
        <v>588</v>
      </c>
      <c r="C423" s="190"/>
      <c r="D423" s="191"/>
    </row>
    <row r="424" s="177" customFormat="1" customHeight="1" spans="1:4">
      <c r="A424" s="188">
        <v>20506</v>
      </c>
      <c r="B424" s="189" t="s">
        <v>589</v>
      </c>
      <c r="C424" s="190">
        <f>SUM(C425:C427)</f>
        <v>0</v>
      </c>
      <c r="D424" s="190">
        <f>SUM(D425:D427)</f>
        <v>0</v>
      </c>
    </row>
    <row r="425" s="177" customFormat="1" customHeight="1" spans="1:4">
      <c r="A425" s="188">
        <v>2050601</v>
      </c>
      <c r="B425" s="188" t="s">
        <v>590</v>
      </c>
      <c r="C425" s="190"/>
      <c r="D425" s="191"/>
    </row>
    <row r="426" s="177" customFormat="1" customHeight="1" spans="1:4">
      <c r="A426" s="188">
        <v>2050602</v>
      </c>
      <c r="B426" s="188" t="s">
        <v>591</v>
      </c>
      <c r="C426" s="190"/>
      <c r="D426" s="191"/>
    </row>
    <row r="427" s="177" customFormat="1" customHeight="1" spans="1:4">
      <c r="A427" s="188">
        <v>2050699</v>
      </c>
      <c r="B427" s="188" t="s">
        <v>592</v>
      </c>
      <c r="C427" s="190"/>
      <c r="D427" s="191"/>
    </row>
    <row r="428" s="177" customFormat="1" customHeight="1" spans="1:4">
      <c r="A428" s="188">
        <v>20507</v>
      </c>
      <c r="B428" s="189" t="s">
        <v>593</v>
      </c>
      <c r="C428" s="190">
        <f>SUM(C429:C431)</f>
        <v>317</v>
      </c>
      <c r="D428" s="190">
        <f>SUM(D429:D431)</f>
        <v>339.6885</v>
      </c>
    </row>
    <row r="429" s="177" customFormat="1" customHeight="1" spans="1:4">
      <c r="A429" s="188">
        <v>2050701</v>
      </c>
      <c r="B429" s="188" t="s">
        <v>594</v>
      </c>
      <c r="C429" s="190">
        <v>317</v>
      </c>
      <c r="D429" s="191">
        <v>339.6885</v>
      </c>
    </row>
    <row r="430" s="177" customFormat="1" customHeight="1" spans="1:4">
      <c r="A430" s="188">
        <v>2050702</v>
      </c>
      <c r="B430" s="188" t="s">
        <v>595</v>
      </c>
      <c r="C430" s="190"/>
      <c r="D430" s="191"/>
    </row>
    <row r="431" s="177" customFormat="1" customHeight="1" spans="1:4">
      <c r="A431" s="188">
        <v>2050799</v>
      </c>
      <c r="B431" s="188" t="s">
        <v>596</v>
      </c>
      <c r="C431" s="190"/>
      <c r="D431" s="191"/>
    </row>
    <row r="432" s="177" customFormat="1" customHeight="1" spans="1:4">
      <c r="A432" s="188">
        <v>20508</v>
      </c>
      <c r="B432" s="189" t="s">
        <v>597</v>
      </c>
      <c r="C432" s="190">
        <f>SUM(C433:C437)</f>
        <v>726</v>
      </c>
      <c r="D432" s="190">
        <f>SUM(D433:D437)</f>
        <v>591.419</v>
      </c>
    </row>
    <row r="433" s="177" customFormat="1" customHeight="1" spans="1:4">
      <c r="A433" s="188">
        <v>2050801</v>
      </c>
      <c r="B433" s="188" t="s">
        <v>598</v>
      </c>
      <c r="C433" s="190">
        <v>318</v>
      </c>
      <c r="D433" s="191">
        <v>238.3763</v>
      </c>
    </row>
    <row r="434" s="177" customFormat="1" customHeight="1" spans="1:4">
      <c r="A434" s="188">
        <v>2050802</v>
      </c>
      <c r="B434" s="188" t="s">
        <v>599</v>
      </c>
      <c r="C434" s="190">
        <v>408</v>
      </c>
      <c r="D434" s="191">
        <v>353.0427</v>
      </c>
    </row>
    <row r="435" s="177" customFormat="1" customHeight="1" spans="1:4">
      <c r="A435" s="188">
        <v>2050803</v>
      </c>
      <c r="B435" s="188" t="s">
        <v>600</v>
      </c>
      <c r="C435" s="190"/>
      <c r="D435" s="191"/>
    </row>
    <row r="436" s="177" customFormat="1" customHeight="1" spans="1:4">
      <c r="A436" s="188">
        <v>2050804</v>
      </c>
      <c r="B436" s="188" t="s">
        <v>601</v>
      </c>
      <c r="C436" s="190"/>
      <c r="D436" s="191"/>
    </row>
    <row r="437" s="177" customFormat="1" customHeight="1" spans="1:4">
      <c r="A437" s="188">
        <v>2050899</v>
      </c>
      <c r="B437" s="188" t="s">
        <v>602</v>
      </c>
      <c r="C437" s="190"/>
      <c r="D437" s="191"/>
    </row>
    <row r="438" s="177" customFormat="1" customHeight="1" spans="1:4">
      <c r="A438" s="188">
        <v>20509</v>
      </c>
      <c r="B438" s="189" t="s">
        <v>603</v>
      </c>
      <c r="C438" s="190">
        <f>SUM(C439:C444)</f>
        <v>26</v>
      </c>
      <c r="D438" s="190">
        <f>SUM(D439:D444)</f>
        <v>0</v>
      </c>
    </row>
    <row r="439" s="177" customFormat="1" customHeight="1" spans="1:4">
      <c r="A439" s="188">
        <v>2050901</v>
      </c>
      <c r="B439" s="188" t="s">
        <v>604</v>
      </c>
      <c r="C439" s="190">
        <v>26</v>
      </c>
      <c r="D439" s="191"/>
    </row>
    <row r="440" s="177" customFormat="1" customHeight="1" spans="1:4">
      <c r="A440" s="188">
        <v>2050902</v>
      </c>
      <c r="B440" s="188" t="s">
        <v>605</v>
      </c>
      <c r="C440" s="190"/>
      <c r="D440" s="191"/>
    </row>
    <row r="441" s="177" customFormat="1" customHeight="1" spans="1:4">
      <c r="A441" s="188">
        <v>2050903</v>
      </c>
      <c r="B441" s="188" t="s">
        <v>606</v>
      </c>
      <c r="C441" s="190"/>
      <c r="D441" s="191"/>
    </row>
    <row r="442" s="177" customFormat="1" customHeight="1" spans="1:4">
      <c r="A442" s="188">
        <v>2050904</v>
      </c>
      <c r="B442" s="188" t="s">
        <v>607</v>
      </c>
      <c r="C442" s="190"/>
      <c r="D442" s="191"/>
    </row>
    <row r="443" s="177" customFormat="1" customHeight="1" spans="1:4">
      <c r="A443" s="188">
        <v>2050905</v>
      </c>
      <c r="B443" s="188" t="s">
        <v>608</v>
      </c>
      <c r="C443" s="190"/>
      <c r="D443" s="191"/>
    </row>
    <row r="444" s="177" customFormat="1" customHeight="1" spans="1:4">
      <c r="A444" s="188">
        <v>2050999</v>
      </c>
      <c r="B444" s="188" t="s">
        <v>609</v>
      </c>
      <c r="C444" s="190"/>
      <c r="D444" s="191"/>
    </row>
    <row r="445" s="177" customFormat="1" customHeight="1" spans="1:4">
      <c r="A445" s="188">
        <v>20599</v>
      </c>
      <c r="B445" s="189" t="s">
        <v>610</v>
      </c>
      <c r="C445" s="190">
        <f>C446</f>
        <v>3308</v>
      </c>
      <c r="D445" s="190">
        <f>D446</f>
        <v>0</v>
      </c>
    </row>
    <row r="446" s="177" customFormat="1" customHeight="1" spans="1:4">
      <c r="A446" s="188">
        <v>2059999</v>
      </c>
      <c r="B446" s="188" t="s">
        <v>611</v>
      </c>
      <c r="C446" s="190">
        <v>3308</v>
      </c>
      <c r="D446" s="191"/>
    </row>
    <row r="447" s="177" customFormat="1" customHeight="1" spans="1:4">
      <c r="A447" s="188">
        <v>206</v>
      </c>
      <c r="B447" s="189" t="s">
        <v>612</v>
      </c>
      <c r="C447" s="190">
        <f>SUM(C448,C453,C462,C468,C473,C478,C483,C490,C494,C498)</f>
        <v>5526</v>
      </c>
      <c r="D447" s="190">
        <f>SUM(D448,D453,D462,D468,D473,D478,D483,D490,D494,D498)</f>
        <v>4503.9451</v>
      </c>
    </row>
    <row r="448" s="177" customFormat="1" customHeight="1" spans="1:4">
      <c r="A448" s="188">
        <v>20601</v>
      </c>
      <c r="B448" s="189" t="s">
        <v>613</v>
      </c>
      <c r="C448" s="190">
        <f>SUM(C449:C452)</f>
        <v>1462</v>
      </c>
      <c r="D448" s="190">
        <f>SUM(D449:D452)</f>
        <v>234.6732</v>
      </c>
    </row>
    <row r="449" s="177" customFormat="1" customHeight="1" spans="1:4">
      <c r="A449" s="188">
        <v>2060101</v>
      </c>
      <c r="B449" s="188" t="s">
        <v>331</v>
      </c>
      <c r="C449" s="190">
        <v>425</v>
      </c>
      <c r="D449" s="191">
        <v>173.6732</v>
      </c>
    </row>
    <row r="450" s="177" customFormat="1" customHeight="1" spans="1:4">
      <c r="A450" s="188">
        <v>2060102</v>
      </c>
      <c r="B450" s="188" t="s">
        <v>332</v>
      </c>
      <c r="C450" s="190"/>
      <c r="D450" s="191"/>
    </row>
    <row r="451" s="177" customFormat="1" customHeight="1" spans="1:4">
      <c r="A451" s="188">
        <v>2060103</v>
      </c>
      <c r="B451" s="188" t="s">
        <v>333</v>
      </c>
      <c r="C451" s="190"/>
      <c r="D451" s="191"/>
    </row>
    <row r="452" s="177" customFormat="1" customHeight="1" spans="1:4">
      <c r="A452" s="188">
        <v>2060199</v>
      </c>
      <c r="B452" s="188" t="s">
        <v>614</v>
      </c>
      <c r="C452" s="190">
        <v>1037</v>
      </c>
      <c r="D452" s="191">
        <v>61</v>
      </c>
    </row>
    <row r="453" s="177" customFormat="1" customHeight="1" spans="1:4">
      <c r="A453" s="188">
        <v>20602</v>
      </c>
      <c r="B453" s="189" t="s">
        <v>615</v>
      </c>
      <c r="C453" s="190">
        <f>SUM(C454:C461)</f>
        <v>0</v>
      </c>
      <c r="D453" s="190">
        <f>SUM(D454:D461)</f>
        <v>0</v>
      </c>
    </row>
    <row r="454" s="177" customFormat="1" customHeight="1" spans="1:4">
      <c r="A454" s="188">
        <v>2060201</v>
      </c>
      <c r="B454" s="188" t="s">
        <v>616</v>
      </c>
      <c r="C454" s="190"/>
      <c r="D454" s="191"/>
    </row>
    <row r="455" s="177" customFormat="1" customHeight="1" spans="1:4">
      <c r="A455" s="188">
        <v>2060203</v>
      </c>
      <c r="B455" s="188" t="s">
        <v>617</v>
      </c>
      <c r="C455" s="190"/>
      <c r="D455" s="191"/>
    </row>
    <row r="456" s="177" customFormat="1" customHeight="1" spans="1:4">
      <c r="A456" s="188">
        <v>2060204</v>
      </c>
      <c r="B456" s="188" t="s">
        <v>618</v>
      </c>
      <c r="C456" s="190"/>
      <c r="D456" s="191"/>
    </row>
    <row r="457" s="177" customFormat="1" customHeight="1" spans="1:4">
      <c r="A457" s="188">
        <v>2060205</v>
      </c>
      <c r="B457" s="188" t="s">
        <v>619</v>
      </c>
      <c r="C457" s="190"/>
      <c r="D457" s="191"/>
    </row>
    <row r="458" s="177" customFormat="1" customHeight="1" spans="1:4">
      <c r="A458" s="188">
        <v>2060206</v>
      </c>
      <c r="B458" s="188" t="s">
        <v>620</v>
      </c>
      <c r="C458" s="190"/>
      <c r="D458" s="191"/>
    </row>
    <row r="459" s="177" customFormat="1" customHeight="1" spans="1:4">
      <c r="A459" s="188">
        <v>2060207</v>
      </c>
      <c r="B459" s="188" t="s">
        <v>621</v>
      </c>
      <c r="C459" s="190"/>
      <c r="D459" s="191"/>
    </row>
    <row r="460" s="177" customFormat="1" customHeight="1" spans="1:4">
      <c r="A460" s="188">
        <v>2060208</v>
      </c>
      <c r="B460" s="188" t="s">
        <v>622</v>
      </c>
      <c r="C460" s="190"/>
      <c r="D460" s="191"/>
    </row>
    <row r="461" s="177" customFormat="1" customHeight="1" spans="1:4">
      <c r="A461" s="188">
        <v>2060299</v>
      </c>
      <c r="B461" s="188" t="s">
        <v>623</v>
      </c>
      <c r="C461" s="190"/>
      <c r="D461" s="191"/>
    </row>
    <row r="462" s="177" customFormat="1" customHeight="1" spans="1:4">
      <c r="A462" s="188">
        <v>20603</v>
      </c>
      <c r="B462" s="189" t="s">
        <v>624</v>
      </c>
      <c r="C462" s="190">
        <f>SUM(C463:C467)</f>
        <v>500</v>
      </c>
      <c r="D462" s="190">
        <f>SUM(D463:D467)</f>
        <v>0</v>
      </c>
    </row>
    <row r="463" s="177" customFormat="1" customHeight="1" spans="1:4">
      <c r="A463" s="188">
        <v>2060301</v>
      </c>
      <c r="B463" s="188" t="s">
        <v>616</v>
      </c>
      <c r="C463" s="190"/>
      <c r="D463" s="191"/>
    </row>
    <row r="464" s="177" customFormat="1" customHeight="1" spans="1:4">
      <c r="A464" s="188">
        <v>2060302</v>
      </c>
      <c r="B464" s="188" t="s">
        <v>625</v>
      </c>
      <c r="C464" s="190"/>
      <c r="D464" s="191"/>
    </row>
    <row r="465" s="177" customFormat="1" customHeight="1" spans="1:4">
      <c r="A465" s="188">
        <v>2060303</v>
      </c>
      <c r="B465" s="188" t="s">
        <v>626</v>
      </c>
      <c r="C465" s="190">
        <v>500</v>
      </c>
      <c r="D465" s="191"/>
    </row>
    <row r="466" s="177" customFormat="1" customHeight="1" spans="1:4">
      <c r="A466" s="188">
        <v>2060304</v>
      </c>
      <c r="B466" s="188" t="s">
        <v>627</v>
      </c>
      <c r="C466" s="190"/>
      <c r="D466" s="191"/>
    </row>
    <row r="467" s="177" customFormat="1" customHeight="1" spans="1:4">
      <c r="A467" s="188">
        <v>2060399</v>
      </c>
      <c r="B467" s="188" t="s">
        <v>628</v>
      </c>
      <c r="C467" s="190"/>
      <c r="D467" s="191"/>
    </row>
    <row r="468" s="177" customFormat="1" customHeight="1" spans="1:4">
      <c r="A468" s="188">
        <v>20604</v>
      </c>
      <c r="B468" s="189" t="s">
        <v>629</v>
      </c>
      <c r="C468" s="190">
        <f>SUM(C469:C472)</f>
        <v>52</v>
      </c>
      <c r="D468" s="190">
        <f>SUM(D469:D472)</f>
        <v>0</v>
      </c>
    </row>
    <row r="469" s="177" customFormat="1" customHeight="1" spans="1:4">
      <c r="A469" s="188">
        <v>2060401</v>
      </c>
      <c r="B469" s="188" t="s">
        <v>616</v>
      </c>
      <c r="C469" s="190"/>
      <c r="D469" s="191"/>
    </row>
    <row r="470" s="177" customFormat="1" customHeight="1" spans="1:4">
      <c r="A470" s="188">
        <v>2060404</v>
      </c>
      <c r="B470" s="188" t="s">
        <v>630</v>
      </c>
      <c r="C470" s="190">
        <v>52</v>
      </c>
      <c r="D470" s="191"/>
    </row>
    <row r="471" s="177" customFormat="1" customHeight="1" spans="1:4">
      <c r="A471" s="188">
        <v>2060405</v>
      </c>
      <c r="B471" s="188" t="s">
        <v>631</v>
      </c>
      <c r="C471" s="190"/>
      <c r="D471" s="191"/>
    </row>
    <row r="472" s="177" customFormat="1" customHeight="1" spans="1:4">
      <c r="A472" s="188">
        <v>2060499</v>
      </c>
      <c r="B472" s="188" t="s">
        <v>632</v>
      </c>
      <c r="C472" s="190"/>
      <c r="D472" s="191"/>
    </row>
    <row r="473" s="177" customFormat="1" customHeight="1" spans="1:4">
      <c r="A473" s="188">
        <v>20605</v>
      </c>
      <c r="B473" s="189" t="s">
        <v>633</v>
      </c>
      <c r="C473" s="190">
        <f>SUM(C474:C477)</f>
        <v>146</v>
      </c>
      <c r="D473" s="190">
        <f>SUM(D474:D477)</f>
        <v>0</v>
      </c>
    </row>
    <row r="474" s="177" customFormat="1" customHeight="1" spans="1:4">
      <c r="A474" s="188">
        <v>2060501</v>
      </c>
      <c r="B474" s="188" t="s">
        <v>616</v>
      </c>
      <c r="C474" s="190"/>
      <c r="D474" s="191"/>
    </row>
    <row r="475" s="177" customFormat="1" customHeight="1" spans="1:4">
      <c r="A475" s="188">
        <v>2060502</v>
      </c>
      <c r="B475" s="188" t="s">
        <v>634</v>
      </c>
      <c r="C475" s="190"/>
      <c r="D475" s="191"/>
    </row>
    <row r="476" s="177" customFormat="1" customHeight="1" spans="1:4">
      <c r="A476" s="188">
        <v>2060503</v>
      </c>
      <c r="B476" s="188" t="s">
        <v>635</v>
      </c>
      <c r="C476" s="190"/>
      <c r="D476" s="191"/>
    </row>
    <row r="477" s="177" customFormat="1" customHeight="1" spans="1:4">
      <c r="A477" s="188">
        <v>2060599</v>
      </c>
      <c r="B477" s="188" t="s">
        <v>636</v>
      </c>
      <c r="C477" s="190">
        <v>146</v>
      </c>
      <c r="D477" s="191"/>
    </row>
    <row r="478" s="177" customFormat="1" customHeight="1" spans="1:4">
      <c r="A478" s="188">
        <v>20606</v>
      </c>
      <c r="B478" s="189" t="s">
        <v>637</v>
      </c>
      <c r="C478" s="190">
        <f>SUM(C479:C482)</f>
        <v>72</v>
      </c>
      <c r="D478" s="190">
        <f>SUM(D479:D482)</f>
        <v>0</v>
      </c>
    </row>
    <row r="479" s="177" customFormat="1" customHeight="1" spans="1:4">
      <c r="A479" s="188">
        <v>2060601</v>
      </c>
      <c r="B479" s="188" t="s">
        <v>638</v>
      </c>
      <c r="C479" s="190">
        <v>72</v>
      </c>
      <c r="D479" s="191"/>
    </row>
    <row r="480" s="177" customFormat="1" customHeight="1" spans="1:4">
      <c r="A480" s="188">
        <v>2060602</v>
      </c>
      <c r="B480" s="188" t="s">
        <v>639</v>
      </c>
      <c r="C480" s="190"/>
      <c r="D480" s="191"/>
    </row>
    <row r="481" s="177" customFormat="1" customHeight="1" spans="1:4">
      <c r="A481" s="188">
        <v>2060603</v>
      </c>
      <c r="B481" s="188" t="s">
        <v>640</v>
      </c>
      <c r="C481" s="190"/>
      <c r="D481" s="191"/>
    </row>
    <row r="482" s="177" customFormat="1" customHeight="1" spans="1:4">
      <c r="A482" s="188">
        <v>2060699</v>
      </c>
      <c r="B482" s="188" t="s">
        <v>641</v>
      </c>
      <c r="C482" s="190"/>
      <c r="D482" s="191"/>
    </row>
    <row r="483" s="177" customFormat="1" customHeight="1" spans="1:4">
      <c r="A483" s="188">
        <v>20607</v>
      </c>
      <c r="B483" s="189" t="s">
        <v>642</v>
      </c>
      <c r="C483" s="190">
        <f>SUM(C484:C489)</f>
        <v>294</v>
      </c>
      <c r="D483" s="190">
        <f>SUM(D484:D489)</f>
        <v>267.2719</v>
      </c>
    </row>
    <row r="484" s="177" customFormat="1" customHeight="1" spans="1:4">
      <c r="A484" s="188">
        <v>2060701</v>
      </c>
      <c r="B484" s="188" t="s">
        <v>616</v>
      </c>
      <c r="C484" s="190">
        <v>194</v>
      </c>
      <c r="D484" s="191">
        <v>164.2719</v>
      </c>
    </row>
    <row r="485" s="177" customFormat="1" customHeight="1" spans="1:4">
      <c r="A485" s="188">
        <v>2060702</v>
      </c>
      <c r="B485" s="188" t="s">
        <v>643</v>
      </c>
      <c r="C485" s="190">
        <v>39</v>
      </c>
      <c r="D485" s="191">
        <v>53</v>
      </c>
    </row>
    <row r="486" s="177" customFormat="1" customHeight="1" spans="1:4">
      <c r="A486" s="188">
        <v>2060703</v>
      </c>
      <c r="B486" s="188" t="s">
        <v>644</v>
      </c>
      <c r="C486" s="190"/>
      <c r="D486" s="191"/>
    </row>
    <row r="487" s="177" customFormat="1" customHeight="1" spans="1:4">
      <c r="A487" s="188">
        <v>2060704</v>
      </c>
      <c r="B487" s="188" t="s">
        <v>645</v>
      </c>
      <c r="C487" s="190"/>
      <c r="D487" s="191"/>
    </row>
    <row r="488" s="177" customFormat="1" customHeight="1" spans="1:4">
      <c r="A488" s="188">
        <v>2060705</v>
      </c>
      <c r="B488" s="188" t="s">
        <v>646</v>
      </c>
      <c r="C488" s="190">
        <v>50</v>
      </c>
      <c r="D488" s="191">
        <v>50</v>
      </c>
    </row>
    <row r="489" s="177" customFormat="1" customHeight="1" spans="1:4">
      <c r="A489" s="188">
        <v>2060799</v>
      </c>
      <c r="B489" s="188" t="s">
        <v>647</v>
      </c>
      <c r="C489" s="190">
        <v>11</v>
      </c>
      <c r="D489" s="191"/>
    </row>
    <row r="490" s="177" customFormat="1" customHeight="1" spans="1:4">
      <c r="A490" s="188">
        <v>20608</v>
      </c>
      <c r="B490" s="189" t="s">
        <v>648</v>
      </c>
      <c r="C490" s="190">
        <f>SUM(C491:C493)</f>
        <v>0</v>
      </c>
      <c r="D490" s="190">
        <f>SUM(D491:D493)</f>
        <v>0</v>
      </c>
    </row>
    <row r="491" s="177" customFormat="1" customHeight="1" spans="1:4">
      <c r="A491" s="188">
        <v>2060801</v>
      </c>
      <c r="B491" s="188" t="s">
        <v>649</v>
      </c>
      <c r="C491" s="190"/>
      <c r="D491" s="191"/>
    </row>
    <row r="492" s="177" customFormat="1" customHeight="1" spans="1:4">
      <c r="A492" s="188">
        <v>2060802</v>
      </c>
      <c r="B492" s="188" t="s">
        <v>650</v>
      </c>
      <c r="C492" s="190"/>
      <c r="D492" s="191"/>
    </row>
    <row r="493" s="177" customFormat="1" customHeight="1" spans="1:4">
      <c r="A493" s="188">
        <v>2060899</v>
      </c>
      <c r="B493" s="188" t="s">
        <v>651</v>
      </c>
      <c r="C493" s="190"/>
      <c r="D493" s="191"/>
    </row>
    <row r="494" s="177" customFormat="1" customHeight="1" spans="1:4">
      <c r="A494" s="188">
        <v>20609</v>
      </c>
      <c r="B494" s="189" t="s">
        <v>652</v>
      </c>
      <c r="C494" s="190">
        <f>SUM(C495:C497)</f>
        <v>0</v>
      </c>
      <c r="D494" s="190">
        <f>SUM(D495:D497)</f>
        <v>0</v>
      </c>
    </row>
    <row r="495" s="177" customFormat="1" customHeight="1" spans="1:4">
      <c r="A495" s="188">
        <v>2060901</v>
      </c>
      <c r="B495" s="188" t="s">
        <v>653</v>
      </c>
      <c r="C495" s="190"/>
      <c r="D495" s="191"/>
    </row>
    <row r="496" s="177" customFormat="1" customHeight="1" spans="1:4">
      <c r="A496" s="188">
        <v>2060902</v>
      </c>
      <c r="B496" s="188" t="s">
        <v>654</v>
      </c>
      <c r="C496" s="190"/>
      <c r="D496" s="191"/>
    </row>
    <row r="497" s="177" customFormat="1" customHeight="1" spans="1:4">
      <c r="A497" s="188">
        <v>2060999</v>
      </c>
      <c r="B497" s="188" t="s">
        <v>655</v>
      </c>
      <c r="C497" s="190"/>
      <c r="D497" s="191"/>
    </row>
    <row r="498" s="177" customFormat="1" customHeight="1" spans="1:4">
      <c r="A498" s="188">
        <v>20699</v>
      </c>
      <c r="B498" s="189" t="s">
        <v>656</v>
      </c>
      <c r="C498" s="190">
        <f>SUM(C499:C502)</f>
        <v>3000</v>
      </c>
      <c r="D498" s="190">
        <f>SUM(D499:D502)</f>
        <v>4002</v>
      </c>
    </row>
    <row r="499" s="177" customFormat="1" customHeight="1" spans="1:4">
      <c r="A499" s="188">
        <v>2069901</v>
      </c>
      <c r="B499" s="188" t="s">
        <v>657</v>
      </c>
      <c r="C499" s="190"/>
      <c r="D499" s="191"/>
    </row>
    <row r="500" s="177" customFormat="1" customHeight="1" spans="1:4">
      <c r="A500" s="188">
        <v>2069902</v>
      </c>
      <c r="B500" s="188" t="s">
        <v>658</v>
      </c>
      <c r="C500" s="190"/>
      <c r="D500" s="191"/>
    </row>
    <row r="501" s="177" customFormat="1" customHeight="1" spans="1:4">
      <c r="A501" s="188">
        <v>2069903</v>
      </c>
      <c r="B501" s="188" t="s">
        <v>659</v>
      </c>
      <c r="C501" s="190"/>
      <c r="D501" s="191"/>
    </row>
    <row r="502" s="177" customFormat="1" customHeight="1" spans="1:4">
      <c r="A502" s="188">
        <v>2069999</v>
      </c>
      <c r="B502" s="188" t="s">
        <v>660</v>
      </c>
      <c r="C502" s="190">
        <v>3000</v>
      </c>
      <c r="D502" s="191">
        <v>4002</v>
      </c>
    </row>
    <row r="503" s="177" customFormat="1" customHeight="1" spans="1:4">
      <c r="A503" s="188">
        <v>207</v>
      </c>
      <c r="B503" s="189" t="s">
        <v>661</v>
      </c>
      <c r="C503" s="190">
        <f>SUM(C504,C520,C528,C539,C548,C556)</f>
        <v>6166</v>
      </c>
      <c r="D503" s="190">
        <f>SUM(D504,D520,D528,D539,D548,D556)</f>
        <v>4512.8506</v>
      </c>
    </row>
    <row r="504" s="177" customFormat="1" customHeight="1" spans="1:4">
      <c r="A504" s="188">
        <v>20701</v>
      </c>
      <c r="B504" s="189" t="s">
        <v>662</v>
      </c>
      <c r="C504" s="190">
        <f>SUM(C505:C519)</f>
        <v>3363</v>
      </c>
      <c r="D504" s="190">
        <f>SUM(D505:D519)</f>
        <v>3012.0986</v>
      </c>
    </row>
    <row r="505" s="177" customFormat="1" customHeight="1" spans="1:4">
      <c r="A505" s="188">
        <v>2070101</v>
      </c>
      <c r="B505" s="188" t="s">
        <v>331</v>
      </c>
      <c r="C505" s="190">
        <v>1973</v>
      </c>
      <c r="D505" s="191">
        <v>2574.2824</v>
      </c>
    </row>
    <row r="506" s="177" customFormat="1" customHeight="1" spans="1:4">
      <c r="A506" s="188">
        <v>2070102</v>
      </c>
      <c r="B506" s="188" t="s">
        <v>332</v>
      </c>
      <c r="C506" s="190">
        <v>55</v>
      </c>
      <c r="D506" s="191"/>
    </row>
    <row r="507" s="177" customFormat="1" customHeight="1" spans="1:4">
      <c r="A507" s="188">
        <v>2070103</v>
      </c>
      <c r="B507" s="188" t="s">
        <v>333</v>
      </c>
      <c r="C507" s="190"/>
      <c r="D507" s="191"/>
    </row>
    <row r="508" s="177" customFormat="1" customHeight="1" spans="1:4">
      <c r="A508" s="188">
        <v>2070104</v>
      </c>
      <c r="B508" s="188" t="s">
        <v>663</v>
      </c>
      <c r="C508" s="190">
        <v>183</v>
      </c>
      <c r="D508" s="191">
        <v>167.0562</v>
      </c>
    </row>
    <row r="509" s="177" customFormat="1" customHeight="1" spans="1:4">
      <c r="A509" s="188">
        <v>2070105</v>
      </c>
      <c r="B509" s="188" t="s">
        <v>664</v>
      </c>
      <c r="C509" s="190">
        <v>19</v>
      </c>
      <c r="D509" s="191"/>
    </row>
    <row r="510" s="177" customFormat="1" customHeight="1" spans="1:4">
      <c r="A510" s="188">
        <v>2070106</v>
      </c>
      <c r="B510" s="188" t="s">
        <v>665</v>
      </c>
      <c r="C510" s="190"/>
      <c r="D510" s="191"/>
    </row>
    <row r="511" s="177" customFormat="1" customHeight="1" spans="1:4">
      <c r="A511" s="188">
        <v>2070107</v>
      </c>
      <c r="B511" s="188" t="s">
        <v>666</v>
      </c>
      <c r="C511" s="190">
        <v>132</v>
      </c>
      <c r="D511" s="191">
        <v>151.76</v>
      </c>
    </row>
    <row r="512" s="177" customFormat="1" customHeight="1" spans="1:4">
      <c r="A512" s="188">
        <v>2070108</v>
      </c>
      <c r="B512" s="188" t="s">
        <v>667</v>
      </c>
      <c r="C512" s="190">
        <v>159</v>
      </c>
      <c r="D512" s="191"/>
    </row>
    <row r="513" s="177" customFormat="1" customHeight="1" spans="1:4">
      <c r="A513" s="188">
        <v>2070109</v>
      </c>
      <c r="B513" s="188" t="s">
        <v>668</v>
      </c>
      <c r="C513" s="190">
        <v>20</v>
      </c>
      <c r="D513" s="191"/>
    </row>
    <row r="514" s="177" customFormat="1" customHeight="1" spans="1:4">
      <c r="A514" s="188">
        <v>2070110</v>
      </c>
      <c r="B514" s="188" t="s">
        <v>669</v>
      </c>
      <c r="C514" s="190"/>
      <c r="D514" s="191"/>
    </row>
    <row r="515" s="177" customFormat="1" customHeight="1" spans="1:4">
      <c r="A515" s="188">
        <v>2070111</v>
      </c>
      <c r="B515" s="188" t="s">
        <v>670</v>
      </c>
      <c r="C515" s="190">
        <v>5</v>
      </c>
      <c r="D515" s="191"/>
    </row>
    <row r="516" s="177" customFormat="1" customHeight="1" spans="1:4">
      <c r="A516" s="188">
        <v>2070112</v>
      </c>
      <c r="B516" s="188" t="s">
        <v>671</v>
      </c>
      <c r="C516" s="190">
        <v>19</v>
      </c>
      <c r="D516" s="191"/>
    </row>
    <row r="517" s="177" customFormat="1" customHeight="1" spans="1:4">
      <c r="A517" s="188">
        <v>2070113</v>
      </c>
      <c r="B517" s="188" t="s">
        <v>672</v>
      </c>
      <c r="C517" s="190">
        <v>18</v>
      </c>
      <c r="D517" s="191"/>
    </row>
    <row r="518" s="177" customFormat="1" customHeight="1" spans="1:4">
      <c r="A518" s="188">
        <v>2070114</v>
      </c>
      <c r="B518" s="188" t="s">
        <v>673</v>
      </c>
      <c r="C518" s="190">
        <v>1</v>
      </c>
      <c r="D518" s="191"/>
    </row>
    <row r="519" s="177" customFormat="1" customHeight="1" spans="1:4">
      <c r="A519" s="188">
        <v>2070199</v>
      </c>
      <c r="B519" s="188" t="s">
        <v>674</v>
      </c>
      <c r="C519" s="190">
        <v>779</v>
      </c>
      <c r="D519" s="191">
        <v>119</v>
      </c>
    </row>
    <row r="520" s="177" customFormat="1" customHeight="1" spans="1:4">
      <c r="A520" s="188">
        <v>20702</v>
      </c>
      <c r="B520" s="189" t="s">
        <v>675</v>
      </c>
      <c r="C520" s="190">
        <f>SUM(C521:C527)</f>
        <v>128</v>
      </c>
      <c r="D520" s="190">
        <f>SUM(D521:D527)</f>
        <v>8</v>
      </c>
    </row>
    <row r="521" s="177" customFormat="1" customHeight="1" spans="1:4">
      <c r="A521" s="188">
        <v>2070201</v>
      </c>
      <c r="B521" s="188" t="s">
        <v>331</v>
      </c>
      <c r="C521" s="190">
        <v>7</v>
      </c>
      <c r="D521" s="191"/>
    </row>
    <row r="522" s="177" customFormat="1" customHeight="1" spans="1:4">
      <c r="A522" s="188">
        <v>2070202</v>
      </c>
      <c r="B522" s="188" t="s">
        <v>332</v>
      </c>
      <c r="C522" s="190"/>
      <c r="D522" s="191"/>
    </row>
    <row r="523" s="177" customFormat="1" customHeight="1" spans="1:4">
      <c r="A523" s="188">
        <v>2070203</v>
      </c>
      <c r="B523" s="188" t="s">
        <v>333</v>
      </c>
      <c r="C523" s="190"/>
      <c r="D523" s="191"/>
    </row>
    <row r="524" s="177" customFormat="1" customHeight="1" spans="1:4">
      <c r="A524" s="188">
        <v>2070204</v>
      </c>
      <c r="B524" s="188" t="s">
        <v>676</v>
      </c>
      <c r="C524" s="190">
        <v>35</v>
      </c>
      <c r="D524" s="191"/>
    </row>
    <row r="525" s="177" customFormat="1" customHeight="1" spans="1:4">
      <c r="A525" s="188">
        <v>2070205</v>
      </c>
      <c r="B525" s="188" t="s">
        <v>677</v>
      </c>
      <c r="C525" s="190">
        <v>80</v>
      </c>
      <c r="D525" s="191">
        <v>8</v>
      </c>
    </row>
    <row r="526" s="177" customFormat="1" customHeight="1" spans="1:4">
      <c r="A526" s="188">
        <v>2070206</v>
      </c>
      <c r="B526" s="188" t="s">
        <v>678</v>
      </c>
      <c r="C526" s="190"/>
      <c r="D526" s="191"/>
    </row>
    <row r="527" s="177" customFormat="1" customHeight="1" spans="1:4">
      <c r="A527" s="188">
        <v>2070299</v>
      </c>
      <c r="B527" s="188" t="s">
        <v>679</v>
      </c>
      <c r="C527" s="190">
        <v>6</v>
      </c>
      <c r="D527" s="191"/>
    </row>
    <row r="528" s="177" customFormat="1" customHeight="1" spans="1:4">
      <c r="A528" s="188">
        <v>20703</v>
      </c>
      <c r="B528" s="189" t="s">
        <v>680</v>
      </c>
      <c r="C528" s="190">
        <f>SUM(C529:C538)</f>
        <v>397</v>
      </c>
      <c r="D528" s="190">
        <f>SUM(D529:D538)</f>
        <v>96.742</v>
      </c>
    </row>
    <row r="529" s="177" customFormat="1" customHeight="1" spans="1:4">
      <c r="A529" s="188">
        <v>2070301</v>
      </c>
      <c r="B529" s="188" t="s">
        <v>331</v>
      </c>
      <c r="C529" s="190">
        <v>42</v>
      </c>
      <c r="D529" s="191">
        <v>46.742</v>
      </c>
    </row>
    <row r="530" customHeight="1" spans="1:4">
      <c r="A530" s="188">
        <v>2070302</v>
      </c>
      <c r="B530" s="188" t="s">
        <v>332</v>
      </c>
      <c r="C530" s="190"/>
      <c r="D530" s="192"/>
    </row>
    <row r="531" customHeight="1" spans="1:4">
      <c r="A531" s="188">
        <v>2070303</v>
      </c>
      <c r="B531" s="188" t="s">
        <v>333</v>
      </c>
      <c r="C531" s="190"/>
      <c r="D531" s="192"/>
    </row>
    <row r="532" customHeight="1" spans="1:4">
      <c r="A532" s="188">
        <v>2070304</v>
      </c>
      <c r="B532" s="188" t="s">
        <v>681</v>
      </c>
      <c r="C532" s="190"/>
      <c r="D532" s="192"/>
    </row>
    <row r="533" customHeight="1" spans="1:4">
      <c r="A533" s="188">
        <v>2070305</v>
      </c>
      <c r="B533" s="188" t="s">
        <v>682</v>
      </c>
      <c r="C533" s="190">
        <v>230</v>
      </c>
      <c r="D533" s="192"/>
    </row>
    <row r="534" customHeight="1" spans="1:4">
      <c r="A534" s="188">
        <v>2070306</v>
      </c>
      <c r="B534" s="188" t="s">
        <v>683</v>
      </c>
      <c r="C534" s="190"/>
      <c r="D534" s="192"/>
    </row>
    <row r="535" customHeight="1" spans="1:4">
      <c r="A535" s="188">
        <v>2070307</v>
      </c>
      <c r="B535" s="188" t="s">
        <v>684</v>
      </c>
      <c r="C535" s="190">
        <v>105</v>
      </c>
      <c r="D535" s="192">
        <v>50</v>
      </c>
    </row>
    <row r="536" customHeight="1" spans="1:4">
      <c r="A536" s="188">
        <v>2070308</v>
      </c>
      <c r="B536" s="188" t="s">
        <v>685</v>
      </c>
      <c r="C536" s="190"/>
      <c r="D536" s="192"/>
    </row>
    <row r="537" customHeight="1" spans="1:4">
      <c r="A537" s="188">
        <v>2070309</v>
      </c>
      <c r="B537" s="188" t="s">
        <v>686</v>
      </c>
      <c r="C537" s="190"/>
      <c r="D537" s="192"/>
    </row>
    <row r="538" customHeight="1" spans="1:4">
      <c r="A538" s="188">
        <v>2070399</v>
      </c>
      <c r="B538" s="188" t="s">
        <v>687</v>
      </c>
      <c r="C538" s="190">
        <v>20</v>
      </c>
      <c r="D538" s="192"/>
    </row>
    <row r="539" customHeight="1" spans="1:4">
      <c r="A539" s="188">
        <v>20706</v>
      </c>
      <c r="B539" s="189" t="s">
        <v>688</v>
      </c>
      <c r="C539" s="190">
        <f>SUM(C540:C547)</f>
        <v>49</v>
      </c>
      <c r="D539" s="190">
        <f>SUM(D540:D547)</f>
        <v>0</v>
      </c>
    </row>
    <row r="540" customHeight="1" spans="1:4">
      <c r="A540" s="188">
        <v>2070601</v>
      </c>
      <c r="B540" s="188" t="s">
        <v>331</v>
      </c>
      <c r="C540" s="190">
        <v>48</v>
      </c>
      <c r="D540" s="192"/>
    </row>
    <row r="541" customHeight="1" spans="1:4">
      <c r="A541" s="188">
        <v>2070602</v>
      </c>
      <c r="B541" s="188" t="s">
        <v>332</v>
      </c>
      <c r="C541" s="190"/>
      <c r="D541" s="192"/>
    </row>
    <row r="542" customHeight="1" spans="1:4">
      <c r="A542" s="188">
        <v>2070603</v>
      </c>
      <c r="B542" s="188" t="s">
        <v>333</v>
      </c>
      <c r="C542" s="190"/>
      <c r="D542" s="192"/>
    </row>
    <row r="543" customHeight="1" spans="1:4">
      <c r="A543" s="188">
        <v>2070604</v>
      </c>
      <c r="B543" s="188" t="s">
        <v>689</v>
      </c>
      <c r="C543" s="190"/>
      <c r="D543" s="192"/>
    </row>
    <row r="544" customHeight="1" spans="1:4">
      <c r="A544" s="188">
        <v>2070605</v>
      </c>
      <c r="B544" s="188" t="s">
        <v>690</v>
      </c>
      <c r="C544" s="190">
        <v>1</v>
      </c>
      <c r="D544" s="192"/>
    </row>
    <row r="545" customHeight="1" spans="1:4">
      <c r="A545" s="188">
        <v>2070606</v>
      </c>
      <c r="B545" s="188" t="s">
        <v>691</v>
      </c>
      <c r="C545" s="190"/>
      <c r="D545" s="192"/>
    </row>
    <row r="546" customHeight="1" spans="1:4">
      <c r="A546" s="188">
        <v>2070607</v>
      </c>
      <c r="B546" s="188" t="s">
        <v>692</v>
      </c>
      <c r="C546" s="190"/>
      <c r="D546" s="192"/>
    </row>
    <row r="547" customHeight="1" spans="1:4">
      <c r="A547" s="188">
        <v>2070699</v>
      </c>
      <c r="B547" s="188" t="s">
        <v>693</v>
      </c>
      <c r="C547" s="190"/>
      <c r="D547" s="192"/>
    </row>
    <row r="548" customHeight="1" spans="1:4">
      <c r="A548" s="188">
        <v>20708</v>
      </c>
      <c r="B548" s="189" t="s">
        <v>694</v>
      </c>
      <c r="C548" s="190">
        <f>SUM(C549:C555)</f>
        <v>1381</v>
      </c>
      <c r="D548" s="190">
        <f>SUM(D549:D555)</f>
        <v>1125.01</v>
      </c>
    </row>
    <row r="549" customHeight="1" spans="1:4">
      <c r="A549" s="188">
        <v>2070801</v>
      </c>
      <c r="B549" s="188" t="s">
        <v>331</v>
      </c>
      <c r="C549" s="190">
        <v>1106</v>
      </c>
      <c r="D549" s="192">
        <v>1125.01</v>
      </c>
    </row>
    <row r="550" customHeight="1" spans="1:4">
      <c r="A550" s="188">
        <v>2070802</v>
      </c>
      <c r="B550" s="188" t="s">
        <v>332</v>
      </c>
      <c r="C550" s="190"/>
      <c r="D550" s="192"/>
    </row>
    <row r="551" customHeight="1" spans="1:4">
      <c r="A551" s="188">
        <v>2070803</v>
      </c>
      <c r="B551" s="188" t="s">
        <v>333</v>
      </c>
      <c r="C551" s="190"/>
      <c r="D551" s="192"/>
    </row>
    <row r="552" customHeight="1" spans="1:4">
      <c r="A552" s="188">
        <v>2070806</v>
      </c>
      <c r="B552" s="188" t="s">
        <v>695</v>
      </c>
      <c r="C552" s="190"/>
      <c r="D552" s="192"/>
    </row>
    <row r="553" customHeight="1" spans="1:4">
      <c r="A553" s="188">
        <v>2070807</v>
      </c>
      <c r="B553" s="188" t="s">
        <v>696</v>
      </c>
      <c r="C553" s="190">
        <v>35</v>
      </c>
      <c r="D553" s="192"/>
    </row>
    <row r="554" customHeight="1" spans="1:4">
      <c r="A554" s="188">
        <v>2070808</v>
      </c>
      <c r="B554" s="188" t="s">
        <v>697</v>
      </c>
      <c r="C554" s="190"/>
      <c r="D554" s="192"/>
    </row>
    <row r="555" customHeight="1" spans="1:4">
      <c r="A555" s="188">
        <v>2070899</v>
      </c>
      <c r="B555" s="188" t="s">
        <v>698</v>
      </c>
      <c r="C555" s="190">
        <v>240</v>
      </c>
      <c r="D555" s="192"/>
    </row>
    <row r="556" customHeight="1" spans="1:4">
      <c r="A556" s="188">
        <v>20799</v>
      </c>
      <c r="B556" s="189" t="s">
        <v>699</v>
      </c>
      <c r="C556" s="190">
        <f>SUM(C557:C559)</f>
        <v>848</v>
      </c>
      <c r="D556" s="190">
        <f>SUM(D557:D559)</f>
        <v>271</v>
      </c>
    </row>
    <row r="557" customHeight="1" spans="1:4">
      <c r="A557" s="188">
        <v>2079902</v>
      </c>
      <c r="B557" s="188" t="s">
        <v>700</v>
      </c>
      <c r="C557" s="190"/>
      <c r="D557" s="192"/>
    </row>
    <row r="558" customHeight="1" spans="1:4">
      <c r="A558" s="188">
        <v>2079903</v>
      </c>
      <c r="B558" s="188" t="s">
        <v>701</v>
      </c>
      <c r="C558" s="190">
        <v>15</v>
      </c>
      <c r="D558" s="192"/>
    </row>
    <row r="559" customHeight="1" spans="1:4">
      <c r="A559" s="188">
        <v>2079999</v>
      </c>
      <c r="B559" s="188" t="s">
        <v>702</v>
      </c>
      <c r="C559" s="190">
        <v>833</v>
      </c>
      <c r="D559" s="192">
        <v>271</v>
      </c>
    </row>
    <row r="560" customHeight="1" spans="1:4">
      <c r="A560" s="188">
        <v>208</v>
      </c>
      <c r="B560" s="189" t="s">
        <v>703</v>
      </c>
      <c r="C560" s="190">
        <f>C561+C580+C588+C590+C599+C603+C613+C622+C629+C637+C646+C652+C655+C658+C661+C664+C667+C671+C675+C684+C687</f>
        <v>73182</v>
      </c>
      <c r="D560" s="190">
        <f>D561+D580+D588+D590+D599+D603+D613+D622+D629+D637+D646+D652+D655+D658+D661+D664+D667+D671+D675+D684+D687</f>
        <v>76426.0889</v>
      </c>
    </row>
    <row r="561" customHeight="1" spans="1:4">
      <c r="A561" s="188">
        <v>20801</v>
      </c>
      <c r="B561" s="189" t="s">
        <v>704</v>
      </c>
      <c r="C561" s="190">
        <f>SUM(C562:C579)</f>
        <v>2129</v>
      </c>
      <c r="D561" s="190">
        <f>SUM(D562:D579)</f>
        <v>1669.9667</v>
      </c>
    </row>
    <row r="562" customHeight="1" spans="1:4">
      <c r="A562" s="188">
        <v>2080101</v>
      </c>
      <c r="B562" s="188" t="s">
        <v>331</v>
      </c>
      <c r="C562" s="190">
        <v>935</v>
      </c>
      <c r="D562" s="192">
        <v>785.3202</v>
      </c>
    </row>
    <row r="563" customHeight="1" spans="1:4">
      <c r="A563" s="188">
        <v>2080102</v>
      </c>
      <c r="B563" s="188" t="s">
        <v>332</v>
      </c>
      <c r="C563" s="190"/>
      <c r="D563" s="192"/>
    </row>
    <row r="564" customHeight="1" spans="1:4">
      <c r="A564" s="188">
        <v>2080103</v>
      </c>
      <c r="B564" s="188" t="s">
        <v>333</v>
      </c>
      <c r="C564" s="190"/>
      <c r="D564" s="192"/>
    </row>
    <row r="565" customHeight="1" spans="1:4">
      <c r="A565" s="188">
        <v>2080104</v>
      </c>
      <c r="B565" s="188" t="s">
        <v>705</v>
      </c>
      <c r="C565" s="190"/>
      <c r="D565" s="192"/>
    </row>
    <row r="566" customHeight="1" spans="1:4">
      <c r="A566" s="188">
        <v>2080105</v>
      </c>
      <c r="B566" s="188" t="s">
        <v>706</v>
      </c>
      <c r="C566" s="190">
        <v>22</v>
      </c>
      <c r="D566" s="192"/>
    </row>
    <row r="567" customHeight="1" spans="1:4">
      <c r="A567" s="188">
        <v>2080106</v>
      </c>
      <c r="B567" s="188" t="s">
        <v>707</v>
      </c>
      <c r="C567" s="190">
        <v>227</v>
      </c>
      <c r="D567" s="192">
        <v>170.5607</v>
      </c>
    </row>
    <row r="568" customHeight="1" spans="1:4">
      <c r="A568" s="188">
        <v>2080107</v>
      </c>
      <c r="B568" s="188" t="s">
        <v>708</v>
      </c>
      <c r="C568" s="190">
        <v>27</v>
      </c>
      <c r="D568" s="192"/>
    </row>
    <row r="569" customHeight="1" spans="1:4">
      <c r="A569" s="188">
        <v>2080108</v>
      </c>
      <c r="B569" s="188" t="s">
        <v>371</v>
      </c>
      <c r="C569" s="190"/>
      <c r="D569" s="192"/>
    </row>
    <row r="570" customHeight="1" spans="1:4">
      <c r="A570" s="188">
        <v>2080109</v>
      </c>
      <c r="B570" s="188" t="s">
        <v>709</v>
      </c>
      <c r="C570" s="190">
        <v>798</v>
      </c>
      <c r="D570" s="192">
        <v>714.0858</v>
      </c>
    </row>
    <row r="571" customHeight="1" spans="1:4">
      <c r="A571" s="188">
        <v>2080110</v>
      </c>
      <c r="B571" s="188" t="s">
        <v>710</v>
      </c>
      <c r="C571" s="190"/>
      <c r="D571" s="192"/>
    </row>
    <row r="572" customHeight="1" spans="1:4">
      <c r="A572" s="188">
        <v>2080111</v>
      </c>
      <c r="B572" s="188" t="s">
        <v>711</v>
      </c>
      <c r="C572" s="190"/>
      <c r="D572" s="192"/>
    </row>
    <row r="573" customHeight="1" spans="1:4">
      <c r="A573" s="188">
        <v>2080112</v>
      </c>
      <c r="B573" s="188" t="s">
        <v>712</v>
      </c>
      <c r="C573" s="190"/>
      <c r="D573" s="192"/>
    </row>
    <row r="574" customHeight="1" spans="1:4">
      <c r="A574" s="188">
        <v>2080113</v>
      </c>
      <c r="B574" s="188" t="s">
        <v>713</v>
      </c>
      <c r="C574" s="190"/>
      <c r="D574" s="192"/>
    </row>
    <row r="575" customHeight="1" spans="1:4">
      <c r="A575" s="188">
        <v>2080114</v>
      </c>
      <c r="B575" s="188" t="s">
        <v>714</v>
      </c>
      <c r="C575" s="190"/>
      <c r="D575" s="192"/>
    </row>
    <row r="576" customHeight="1" spans="1:4">
      <c r="A576" s="188">
        <v>2080115</v>
      </c>
      <c r="B576" s="188" t="s">
        <v>715</v>
      </c>
      <c r="C576" s="190"/>
      <c r="D576" s="192"/>
    </row>
    <row r="577" customHeight="1" spans="1:4">
      <c r="A577" s="188">
        <v>2080116</v>
      </c>
      <c r="B577" s="188" t="s">
        <v>716</v>
      </c>
      <c r="C577" s="190"/>
      <c r="D577" s="192"/>
    </row>
    <row r="578" customHeight="1" spans="1:4">
      <c r="A578" s="188">
        <v>2080150</v>
      </c>
      <c r="B578" s="188" t="s">
        <v>340</v>
      </c>
      <c r="C578" s="190">
        <v>10</v>
      </c>
      <c r="D578" s="192"/>
    </row>
    <row r="579" customHeight="1" spans="1:4">
      <c r="A579" s="188">
        <v>2080199</v>
      </c>
      <c r="B579" s="188" t="s">
        <v>717</v>
      </c>
      <c r="C579" s="190">
        <v>110</v>
      </c>
      <c r="D579" s="192"/>
    </row>
    <row r="580" customHeight="1" spans="1:4">
      <c r="A580" s="188">
        <v>20802</v>
      </c>
      <c r="B580" s="189" t="s">
        <v>718</v>
      </c>
      <c r="C580" s="190">
        <f>SUM(C581:C587)</f>
        <v>919</v>
      </c>
      <c r="D580" s="190">
        <f>SUM(D581:D587)</f>
        <v>1042.3313</v>
      </c>
    </row>
    <row r="581" customHeight="1" spans="1:4">
      <c r="A581" s="188">
        <v>2080201</v>
      </c>
      <c r="B581" s="188" t="s">
        <v>331</v>
      </c>
      <c r="C581" s="190">
        <v>683</v>
      </c>
      <c r="D581" s="192">
        <v>641.0713</v>
      </c>
    </row>
    <row r="582" customHeight="1" spans="1:4">
      <c r="A582" s="188">
        <v>2080202</v>
      </c>
      <c r="B582" s="188" t="s">
        <v>332</v>
      </c>
      <c r="C582" s="190">
        <v>113</v>
      </c>
      <c r="D582" s="192"/>
    </row>
    <row r="583" customHeight="1" spans="1:4">
      <c r="A583" s="188">
        <v>2080203</v>
      </c>
      <c r="B583" s="188" t="s">
        <v>333</v>
      </c>
      <c r="C583" s="190"/>
      <c r="D583" s="192"/>
    </row>
    <row r="584" customHeight="1" spans="1:4">
      <c r="A584" s="188">
        <v>2080206</v>
      </c>
      <c r="B584" s="188" t="s">
        <v>719</v>
      </c>
      <c r="C584" s="190"/>
      <c r="D584" s="192">
        <v>10</v>
      </c>
    </row>
    <row r="585" customHeight="1" spans="1:4">
      <c r="A585" s="188">
        <v>2080207</v>
      </c>
      <c r="B585" s="188" t="s">
        <v>720</v>
      </c>
      <c r="C585" s="190"/>
      <c r="D585" s="192">
        <v>6.4</v>
      </c>
    </row>
    <row r="586" customHeight="1" spans="1:4">
      <c r="A586" s="188">
        <v>2080208</v>
      </c>
      <c r="B586" s="188" t="s">
        <v>721</v>
      </c>
      <c r="C586" s="190">
        <v>16</v>
      </c>
      <c r="D586" s="192"/>
    </row>
    <row r="587" customHeight="1" spans="1:4">
      <c r="A587" s="188">
        <v>2080299</v>
      </c>
      <c r="B587" s="188" t="s">
        <v>722</v>
      </c>
      <c r="C587" s="190">
        <v>107</v>
      </c>
      <c r="D587" s="192">
        <v>384.86</v>
      </c>
    </row>
    <row r="588" customHeight="1" spans="1:4">
      <c r="A588" s="188">
        <v>20804</v>
      </c>
      <c r="B588" s="189" t="s">
        <v>723</v>
      </c>
      <c r="C588" s="190">
        <f>C589</f>
        <v>0</v>
      </c>
      <c r="D588" s="190">
        <f>D589</f>
        <v>0</v>
      </c>
    </row>
    <row r="589" customHeight="1" spans="1:4">
      <c r="A589" s="188">
        <v>2080402</v>
      </c>
      <c r="B589" s="188" t="s">
        <v>724</v>
      </c>
      <c r="C589" s="190"/>
      <c r="D589" s="192"/>
    </row>
    <row r="590" customHeight="1" spans="1:4">
      <c r="A590" s="188">
        <v>20805</v>
      </c>
      <c r="B590" s="189" t="s">
        <v>725</v>
      </c>
      <c r="C590" s="190">
        <f>SUM(C591:C598)</f>
        <v>29802</v>
      </c>
      <c r="D590" s="190">
        <f>SUM(D591:D598)</f>
        <v>40372.0407</v>
      </c>
    </row>
    <row r="591" customHeight="1" spans="1:4">
      <c r="A591" s="188">
        <v>2080501</v>
      </c>
      <c r="B591" s="188" t="s">
        <v>726</v>
      </c>
      <c r="C591" s="190">
        <v>57</v>
      </c>
      <c r="D591" s="192">
        <v>59.5</v>
      </c>
    </row>
    <row r="592" customHeight="1" spans="1:4">
      <c r="A592" s="188">
        <v>2080502</v>
      </c>
      <c r="B592" s="188" t="s">
        <v>727</v>
      </c>
      <c r="C592" s="190"/>
      <c r="D592" s="192"/>
    </row>
    <row r="593" customHeight="1" spans="1:4">
      <c r="A593" s="188">
        <v>2080503</v>
      </c>
      <c r="B593" s="188" t="s">
        <v>728</v>
      </c>
      <c r="C593" s="190">
        <v>350</v>
      </c>
      <c r="D593" s="192">
        <v>269.96</v>
      </c>
    </row>
    <row r="594" customHeight="1" spans="1:4">
      <c r="A594" s="188">
        <v>2080505</v>
      </c>
      <c r="B594" s="188" t="s">
        <v>729</v>
      </c>
      <c r="C594" s="190">
        <v>6406</v>
      </c>
      <c r="D594" s="192">
        <v>12185.5807</v>
      </c>
    </row>
    <row r="595" customHeight="1" spans="1:4">
      <c r="A595" s="188">
        <v>2080506</v>
      </c>
      <c r="B595" s="188" t="s">
        <v>730</v>
      </c>
      <c r="C595" s="190">
        <v>2104</v>
      </c>
      <c r="D595" s="192">
        <v>4225</v>
      </c>
    </row>
    <row r="596" customHeight="1" spans="1:4">
      <c r="A596" s="188">
        <v>2080507</v>
      </c>
      <c r="B596" s="188" t="s">
        <v>731</v>
      </c>
      <c r="C596" s="190">
        <v>20307</v>
      </c>
      <c r="D596" s="192">
        <v>22272</v>
      </c>
    </row>
    <row r="597" customHeight="1" spans="1:4">
      <c r="A597" s="188">
        <v>2080508</v>
      </c>
      <c r="B597" s="188" t="s">
        <v>732</v>
      </c>
      <c r="C597" s="190">
        <v>576</v>
      </c>
      <c r="D597" s="192"/>
    </row>
    <row r="598" customHeight="1" spans="1:4">
      <c r="A598" s="188">
        <v>2080599</v>
      </c>
      <c r="B598" s="188" t="s">
        <v>733</v>
      </c>
      <c r="C598" s="190">
        <v>2</v>
      </c>
      <c r="D598" s="192">
        <v>1360</v>
      </c>
    </row>
    <row r="599" customHeight="1" spans="1:4">
      <c r="A599" s="188">
        <v>20806</v>
      </c>
      <c r="B599" s="189" t="s">
        <v>734</v>
      </c>
      <c r="C599" s="190">
        <f>SUM(C600:C602)</f>
        <v>0</v>
      </c>
      <c r="D599" s="190">
        <f>SUM(D600:D602)</f>
        <v>0</v>
      </c>
    </row>
    <row r="600" customHeight="1" spans="1:4">
      <c r="A600" s="188">
        <v>2080601</v>
      </c>
      <c r="B600" s="188" t="s">
        <v>735</v>
      </c>
      <c r="C600" s="190"/>
      <c r="D600" s="192"/>
    </row>
    <row r="601" customHeight="1" spans="1:4">
      <c r="A601" s="188">
        <v>2080602</v>
      </c>
      <c r="B601" s="188" t="s">
        <v>736</v>
      </c>
      <c r="C601" s="190"/>
      <c r="D601" s="192"/>
    </row>
    <row r="602" customHeight="1" spans="1:4">
      <c r="A602" s="188">
        <v>2080699</v>
      </c>
      <c r="B602" s="188" t="s">
        <v>737</v>
      </c>
      <c r="C602" s="190"/>
      <c r="D602" s="192"/>
    </row>
    <row r="603" customHeight="1" spans="1:4">
      <c r="A603" s="188">
        <v>20807</v>
      </c>
      <c r="B603" s="189" t="s">
        <v>738</v>
      </c>
      <c r="C603" s="190">
        <f>SUM(C604:C612)</f>
        <v>2330</v>
      </c>
      <c r="D603" s="190">
        <f>SUM(D604:D612)</f>
        <v>20</v>
      </c>
    </row>
    <row r="604" customHeight="1" spans="1:4">
      <c r="A604" s="188">
        <v>2080701</v>
      </c>
      <c r="B604" s="188" t="s">
        <v>739</v>
      </c>
      <c r="C604" s="190"/>
      <c r="D604" s="192"/>
    </row>
    <row r="605" customHeight="1" spans="1:4">
      <c r="A605" s="188">
        <v>2080702</v>
      </c>
      <c r="B605" s="188" t="s">
        <v>740</v>
      </c>
      <c r="C605" s="190"/>
      <c r="D605" s="192"/>
    </row>
    <row r="606" customHeight="1" spans="1:4">
      <c r="A606" s="188">
        <v>2080704</v>
      </c>
      <c r="B606" s="188" t="s">
        <v>741</v>
      </c>
      <c r="C606" s="190">
        <v>40</v>
      </c>
      <c r="D606" s="192"/>
    </row>
    <row r="607" customHeight="1" spans="1:4">
      <c r="A607" s="188">
        <v>2080705</v>
      </c>
      <c r="B607" s="188" t="s">
        <v>742</v>
      </c>
      <c r="C607" s="190">
        <v>52</v>
      </c>
      <c r="D607" s="192"/>
    </row>
    <row r="608" customHeight="1" spans="1:4">
      <c r="A608" s="188">
        <v>2080709</v>
      </c>
      <c r="B608" s="188" t="s">
        <v>743</v>
      </c>
      <c r="C608" s="190"/>
      <c r="D608" s="192"/>
    </row>
    <row r="609" customHeight="1" spans="1:4">
      <c r="A609" s="188">
        <v>2080711</v>
      </c>
      <c r="B609" s="188" t="s">
        <v>744</v>
      </c>
      <c r="C609" s="190"/>
      <c r="D609" s="192"/>
    </row>
    <row r="610" customHeight="1" spans="1:4">
      <c r="A610" s="188">
        <v>2080712</v>
      </c>
      <c r="B610" s="188" t="s">
        <v>745</v>
      </c>
      <c r="C610" s="190"/>
      <c r="D610" s="192"/>
    </row>
    <row r="611" customHeight="1" spans="1:4">
      <c r="A611" s="188">
        <v>2080713</v>
      </c>
      <c r="B611" s="188" t="s">
        <v>746</v>
      </c>
      <c r="C611" s="190"/>
      <c r="D611" s="192"/>
    </row>
    <row r="612" customHeight="1" spans="1:4">
      <c r="A612" s="188">
        <v>2080799</v>
      </c>
      <c r="B612" s="188" t="s">
        <v>747</v>
      </c>
      <c r="C612" s="190">
        <v>2238</v>
      </c>
      <c r="D612" s="192">
        <v>20</v>
      </c>
    </row>
    <row r="613" customHeight="1" spans="1:4">
      <c r="A613" s="188">
        <v>20808</v>
      </c>
      <c r="B613" s="189" t="s">
        <v>748</v>
      </c>
      <c r="C613" s="190">
        <f>SUM(C614:C621)</f>
        <v>7246</v>
      </c>
      <c r="D613" s="190">
        <f>SUM(D614:D621)</f>
        <v>6545.9664</v>
      </c>
    </row>
    <row r="614" customHeight="1" spans="1:4">
      <c r="A614" s="188">
        <v>2080801</v>
      </c>
      <c r="B614" s="188" t="s">
        <v>749</v>
      </c>
      <c r="C614" s="190">
        <v>3496</v>
      </c>
      <c r="D614" s="192">
        <v>4654.9764</v>
      </c>
    </row>
    <row r="615" customHeight="1" spans="1:4">
      <c r="A615" s="188">
        <v>2080802</v>
      </c>
      <c r="B615" s="188" t="s">
        <v>750</v>
      </c>
      <c r="C615" s="190">
        <v>152</v>
      </c>
      <c r="D615" s="192">
        <v>1000</v>
      </c>
    </row>
    <row r="616" customHeight="1" spans="1:4">
      <c r="A616" s="188">
        <v>2080803</v>
      </c>
      <c r="B616" s="188" t="s">
        <v>751</v>
      </c>
      <c r="C616" s="190">
        <v>181</v>
      </c>
      <c r="D616" s="192">
        <v>602.89</v>
      </c>
    </row>
    <row r="617" customHeight="1" spans="1:4">
      <c r="A617" s="188">
        <v>2080805</v>
      </c>
      <c r="B617" s="188" t="s">
        <v>752</v>
      </c>
      <c r="C617" s="190">
        <v>421</v>
      </c>
      <c r="D617" s="192">
        <v>204.1</v>
      </c>
    </row>
    <row r="618" customHeight="1" spans="1:4">
      <c r="A618" s="188">
        <v>2080806</v>
      </c>
      <c r="B618" s="188" t="s">
        <v>753</v>
      </c>
      <c r="C618" s="190">
        <v>434</v>
      </c>
      <c r="D618" s="192"/>
    </row>
    <row r="619" customHeight="1" spans="1:4">
      <c r="A619" s="188">
        <v>2080807</v>
      </c>
      <c r="B619" s="188" t="s">
        <v>754</v>
      </c>
      <c r="C619" s="190"/>
      <c r="D619" s="192"/>
    </row>
    <row r="620" customHeight="1" spans="1:4">
      <c r="A620" s="188">
        <v>2080808</v>
      </c>
      <c r="B620" s="188" t="s">
        <v>755</v>
      </c>
      <c r="C620" s="190">
        <v>6</v>
      </c>
      <c r="D620" s="192"/>
    </row>
    <row r="621" customHeight="1" spans="1:4">
      <c r="A621" s="188">
        <v>2080899</v>
      </c>
      <c r="B621" s="188" t="s">
        <v>756</v>
      </c>
      <c r="C621" s="190">
        <v>2556</v>
      </c>
      <c r="D621" s="192">
        <v>84</v>
      </c>
    </row>
    <row r="622" customHeight="1" spans="1:4">
      <c r="A622" s="188">
        <v>20809</v>
      </c>
      <c r="B622" s="189" t="s">
        <v>757</v>
      </c>
      <c r="C622" s="190">
        <f>SUM(C623:C628)</f>
        <v>414</v>
      </c>
      <c r="D622" s="190">
        <f>SUM(D623:D628)</f>
        <v>221.62</v>
      </c>
    </row>
    <row r="623" customHeight="1" spans="1:4">
      <c r="A623" s="188">
        <v>2080901</v>
      </c>
      <c r="B623" s="188" t="s">
        <v>758</v>
      </c>
      <c r="C623" s="190">
        <v>136</v>
      </c>
      <c r="D623" s="192">
        <v>201.14</v>
      </c>
    </row>
    <row r="624" customHeight="1" spans="1:4">
      <c r="A624" s="188">
        <v>2080902</v>
      </c>
      <c r="B624" s="188" t="s">
        <v>759</v>
      </c>
      <c r="C624" s="190">
        <v>43</v>
      </c>
      <c r="D624" s="192"/>
    </row>
    <row r="625" customHeight="1" spans="1:4">
      <c r="A625" s="188">
        <v>2080903</v>
      </c>
      <c r="B625" s="188" t="s">
        <v>760</v>
      </c>
      <c r="C625" s="190"/>
      <c r="D625" s="192"/>
    </row>
    <row r="626" customHeight="1" spans="1:4">
      <c r="A626" s="188">
        <v>2080904</v>
      </c>
      <c r="B626" s="188" t="s">
        <v>761</v>
      </c>
      <c r="C626" s="190">
        <v>31</v>
      </c>
      <c r="D626" s="192"/>
    </row>
    <row r="627" customHeight="1" spans="1:4">
      <c r="A627" s="188">
        <v>2080905</v>
      </c>
      <c r="B627" s="188" t="s">
        <v>762</v>
      </c>
      <c r="C627" s="190">
        <v>119</v>
      </c>
      <c r="D627" s="192"/>
    </row>
    <row r="628" customHeight="1" spans="1:4">
      <c r="A628" s="188">
        <v>2080999</v>
      </c>
      <c r="B628" s="188" t="s">
        <v>763</v>
      </c>
      <c r="C628" s="190">
        <v>85</v>
      </c>
      <c r="D628" s="192">
        <v>20.48</v>
      </c>
    </row>
    <row r="629" customHeight="1" spans="1:4">
      <c r="A629" s="188">
        <v>20810</v>
      </c>
      <c r="B629" s="189" t="s">
        <v>764</v>
      </c>
      <c r="C629" s="190">
        <f>SUM(C630:C636)</f>
        <v>1256</v>
      </c>
      <c r="D629" s="190">
        <f>SUM(D630:D636)</f>
        <v>1138.529</v>
      </c>
    </row>
    <row r="630" customHeight="1" spans="1:4">
      <c r="A630" s="188">
        <v>2081001</v>
      </c>
      <c r="B630" s="188" t="s">
        <v>765</v>
      </c>
      <c r="C630" s="190"/>
      <c r="D630" s="192"/>
    </row>
    <row r="631" customHeight="1" spans="1:4">
      <c r="A631" s="188">
        <v>2081002</v>
      </c>
      <c r="B631" s="188" t="s">
        <v>766</v>
      </c>
      <c r="C631" s="190">
        <v>910</v>
      </c>
      <c r="D631" s="192"/>
    </row>
    <row r="632" customHeight="1" spans="1:4">
      <c r="A632" s="188">
        <v>2081003</v>
      </c>
      <c r="B632" s="188" t="s">
        <v>767</v>
      </c>
      <c r="C632" s="190"/>
      <c r="D632" s="192"/>
    </row>
    <row r="633" customHeight="1" spans="1:4">
      <c r="A633" s="188">
        <v>2081004</v>
      </c>
      <c r="B633" s="188" t="s">
        <v>768</v>
      </c>
      <c r="C633" s="190">
        <v>84</v>
      </c>
      <c r="D633" s="192"/>
    </row>
    <row r="634" customHeight="1" spans="1:4">
      <c r="A634" s="188">
        <v>2081005</v>
      </c>
      <c r="B634" s="188" t="s">
        <v>769</v>
      </c>
      <c r="C634" s="190">
        <v>9</v>
      </c>
      <c r="D634" s="192">
        <v>50.939</v>
      </c>
    </row>
    <row r="635" customHeight="1" spans="1:4">
      <c r="A635" s="188">
        <v>2081006</v>
      </c>
      <c r="B635" s="188" t="s">
        <v>770</v>
      </c>
      <c r="C635" s="190">
        <v>24</v>
      </c>
      <c r="D635" s="192">
        <v>1087.59</v>
      </c>
    </row>
    <row r="636" customHeight="1" spans="1:4">
      <c r="A636" s="188">
        <v>2081099</v>
      </c>
      <c r="B636" s="188" t="s">
        <v>771</v>
      </c>
      <c r="C636" s="190">
        <v>229</v>
      </c>
      <c r="D636" s="192"/>
    </row>
    <row r="637" customHeight="1" spans="1:4">
      <c r="A637" s="188">
        <v>20811</v>
      </c>
      <c r="B637" s="189" t="s">
        <v>772</v>
      </c>
      <c r="C637" s="190">
        <f>SUM(C638:C645)</f>
        <v>1719</v>
      </c>
      <c r="D637" s="190">
        <f>SUM(D638:D645)</f>
        <v>509.73</v>
      </c>
    </row>
    <row r="638" customHeight="1" spans="1:4">
      <c r="A638" s="188">
        <v>2081101</v>
      </c>
      <c r="B638" s="188" t="s">
        <v>331</v>
      </c>
      <c r="C638" s="190">
        <v>382</v>
      </c>
      <c r="D638" s="192">
        <v>20</v>
      </c>
    </row>
    <row r="639" customHeight="1" spans="1:4">
      <c r="A639" s="188">
        <v>2081102</v>
      </c>
      <c r="B639" s="188" t="s">
        <v>332</v>
      </c>
      <c r="C639" s="190">
        <v>10</v>
      </c>
      <c r="D639" s="192"/>
    </row>
    <row r="640" customHeight="1" spans="1:4">
      <c r="A640" s="188">
        <v>2081103</v>
      </c>
      <c r="B640" s="188" t="s">
        <v>333</v>
      </c>
      <c r="C640" s="190"/>
      <c r="D640" s="192"/>
    </row>
    <row r="641" customHeight="1" spans="1:4">
      <c r="A641" s="188">
        <v>2081104</v>
      </c>
      <c r="B641" s="188" t="s">
        <v>773</v>
      </c>
      <c r="C641" s="190">
        <v>164</v>
      </c>
      <c r="D641" s="192">
        <v>71</v>
      </c>
    </row>
    <row r="642" customHeight="1" spans="1:4">
      <c r="A642" s="188">
        <v>2081105</v>
      </c>
      <c r="B642" s="188" t="s">
        <v>774</v>
      </c>
      <c r="C642" s="190">
        <v>65</v>
      </c>
      <c r="D642" s="192">
        <v>46.23</v>
      </c>
    </row>
    <row r="643" customHeight="1" spans="1:4">
      <c r="A643" s="188">
        <v>2081106</v>
      </c>
      <c r="B643" s="188" t="s">
        <v>775</v>
      </c>
      <c r="C643" s="190"/>
      <c r="D643" s="192"/>
    </row>
    <row r="644" customHeight="1" spans="1:4">
      <c r="A644" s="188">
        <v>2081107</v>
      </c>
      <c r="B644" s="188" t="s">
        <v>776</v>
      </c>
      <c r="C644" s="190">
        <v>998</v>
      </c>
      <c r="D644" s="192">
        <v>330.5</v>
      </c>
    </row>
    <row r="645" customHeight="1" spans="1:4">
      <c r="A645" s="188">
        <v>2081199</v>
      </c>
      <c r="B645" s="188" t="s">
        <v>777</v>
      </c>
      <c r="C645" s="190">
        <v>100</v>
      </c>
      <c r="D645" s="192">
        <v>42</v>
      </c>
    </row>
    <row r="646" customHeight="1" spans="1:4">
      <c r="A646" s="188">
        <v>20816</v>
      </c>
      <c r="B646" s="189" t="s">
        <v>778</v>
      </c>
      <c r="C646" s="190">
        <f>SUM(C647:C651)</f>
        <v>7</v>
      </c>
      <c r="D646" s="190">
        <f>SUM(D647:D651)</f>
        <v>0</v>
      </c>
    </row>
    <row r="647" customHeight="1" spans="1:4">
      <c r="A647" s="188">
        <v>2081601</v>
      </c>
      <c r="B647" s="188" t="s">
        <v>331</v>
      </c>
      <c r="C647" s="190">
        <v>2</v>
      </c>
      <c r="D647" s="192"/>
    </row>
    <row r="648" customHeight="1" spans="1:4">
      <c r="A648" s="188">
        <v>2081602</v>
      </c>
      <c r="B648" s="188" t="s">
        <v>332</v>
      </c>
      <c r="C648" s="190"/>
      <c r="D648" s="192"/>
    </row>
    <row r="649" customHeight="1" spans="1:4">
      <c r="A649" s="188">
        <v>2081603</v>
      </c>
      <c r="B649" s="188" t="s">
        <v>333</v>
      </c>
      <c r="C649" s="190"/>
      <c r="D649" s="192"/>
    </row>
    <row r="650" customHeight="1" spans="1:4">
      <c r="A650" s="188">
        <v>2081650</v>
      </c>
      <c r="B650" s="188" t="s">
        <v>340</v>
      </c>
      <c r="C650" s="190">
        <v>5</v>
      </c>
      <c r="D650" s="192"/>
    </row>
    <row r="651" customHeight="1" spans="1:4">
      <c r="A651" s="188">
        <v>2081699</v>
      </c>
      <c r="B651" s="188" t="s">
        <v>779</v>
      </c>
      <c r="C651" s="190"/>
      <c r="D651" s="192"/>
    </row>
    <row r="652" customHeight="1" spans="1:4">
      <c r="A652" s="188">
        <v>20819</v>
      </c>
      <c r="B652" s="189" t="s">
        <v>780</v>
      </c>
      <c r="C652" s="190">
        <f>SUM(C653:C654)</f>
        <v>1280</v>
      </c>
      <c r="D652" s="190">
        <f>SUM(D653:D654)</f>
        <v>1292.89</v>
      </c>
    </row>
    <row r="653" customHeight="1" spans="1:4">
      <c r="A653" s="188">
        <v>2081901</v>
      </c>
      <c r="B653" s="188" t="s">
        <v>781</v>
      </c>
      <c r="C653" s="190">
        <v>12</v>
      </c>
      <c r="D653" s="192">
        <v>1292.89</v>
      </c>
    </row>
    <row r="654" customHeight="1" spans="1:4">
      <c r="A654" s="188">
        <v>2081902</v>
      </c>
      <c r="B654" s="188" t="s">
        <v>782</v>
      </c>
      <c r="C654" s="190">
        <v>1268</v>
      </c>
      <c r="D654" s="192"/>
    </row>
    <row r="655" customHeight="1" spans="1:4">
      <c r="A655" s="188">
        <v>20820</v>
      </c>
      <c r="B655" s="189" t="s">
        <v>783</v>
      </c>
      <c r="C655" s="190">
        <f>SUM(C656:C657)</f>
        <v>0</v>
      </c>
      <c r="D655" s="190">
        <f>SUM(D656:D657)</f>
        <v>0</v>
      </c>
    </row>
    <row r="656" customHeight="1" spans="1:4">
      <c r="A656" s="188">
        <v>2082001</v>
      </c>
      <c r="B656" s="188" t="s">
        <v>784</v>
      </c>
      <c r="C656" s="190"/>
      <c r="D656" s="192"/>
    </row>
    <row r="657" customHeight="1" spans="1:4">
      <c r="A657" s="188">
        <v>2082002</v>
      </c>
      <c r="B657" s="188" t="s">
        <v>785</v>
      </c>
      <c r="C657" s="190"/>
      <c r="D657" s="192"/>
    </row>
    <row r="658" customHeight="1" spans="1:4">
      <c r="A658" s="188">
        <v>20821</v>
      </c>
      <c r="B658" s="189" t="s">
        <v>786</v>
      </c>
      <c r="C658" s="190">
        <f>SUM(C659:C660)</f>
        <v>886</v>
      </c>
      <c r="D658" s="190">
        <f>SUM(D659:D660)</f>
        <v>245.63</v>
      </c>
    </row>
    <row r="659" customHeight="1" spans="1:4">
      <c r="A659" s="188">
        <v>2082101</v>
      </c>
      <c r="B659" s="188" t="s">
        <v>787</v>
      </c>
      <c r="C659" s="190">
        <v>519</v>
      </c>
      <c r="D659" s="192"/>
    </row>
    <row r="660" customHeight="1" spans="1:4">
      <c r="A660" s="188">
        <v>2082102</v>
      </c>
      <c r="B660" s="188" t="s">
        <v>788</v>
      </c>
      <c r="C660" s="190">
        <v>367</v>
      </c>
      <c r="D660" s="192">
        <v>245.63</v>
      </c>
    </row>
    <row r="661" customHeight="1" spans="1:4">
      <c r="A661" s="188">
        <v>20824</v>
      </c>
      <c r="B661" s="189" t="s">
        <v>789</v>
      </c>
      <c r="C661" s="190">
        <f>SUM(C662:C663)</f>
        <v>0</v>
      </c>
      <c r="D661" s="190">
        <f>SUM(D662:D663)</f>
        <v>0</v>
      </c>
    </row>
    <row r="662" customHeight="1" spans="1:4">
      <c r="A662" s="188">
        <v>2082401</v>
      </c>
      <c r="B662" s="188" t="s">
        <v>790</v>
      </c>
      <c r="C662" s="190"/>
      <c r="D662" s="192"/>
    </row>
    <row r="663" customHeight="1" spans="1:4">
      <c r="A663" s="188">
        <v>2082402</v>
      </c>
      <c r="B663" s="188" t="s">
        <v>791</v>
      </c>
      <c r="C663" s="190"/>
      <c r="D663" s="192"/>
    </row>
    <row r="664" customHeight="1" spans="1:4">
      <c r="A664" s="188">
        <v>20825</v>
      </c>
      <c r="B664" s="189" t="s">
        <v>792</v>
      </c>
      <c r="C664" s="190">
        <f>SUM(C665:C666)</f>
        <v>7635</v>
      </c>
      <c r="D664" s="190">
        <f>SUM(D665:D666)</f>
        <v>0</v>
      </c>
    </row>
    <row r="665" customHeight="1" spans="1:4">
      <c r="A665" s="188">
        <v>2082501</v>
      </c>
      <c r="B665" s="188" t="s">
        <v>793</v>
      </c>
      <c r="C665" s="190"/>
      <c r="D665" s="192"/>
    </row>
    <row r="666" customHeight="1" spans="1:4">
      <c r="A666" s="188">
        <v>2082502</v>
      </c>
      <c r="B666" s="188" t="s">
        <v>794</v>
      </c>
      <c r="C666" s="190">
        <v>7635</v>
      </c>
      <c r="D666" s="192"/>
    </row>
    <row r="667" customHeight="1" spans="1:4">
      <c r="A667" s="188">
        <v>20826</v>
      </c>
      <c r="B667" s="189" t="s">
        <v>795</v>
      </c>
      <c r="C667" s="190">
        <f>SUM(C668:C670)</f>
        <v>13155</v>
      </c>
      <c r="D667" s="190">
        <f>SUM(D668:D670)</f>
        <v>888.45</v>
      </c>
    </row>
    <row r="668" customHeight="1" spans="1:4">
      <c r="A668" s="188">
        <v>2082601</v>
      </c>
      <c r="B668" s="188" t="s">
        <v>796</v>
      </c>
      <c r="C668" s="190"/>
      <c r="D668" s="192">
        <v>86</v>
      </c>
    </row>
    <row r="669" customHeight="1" spans="1:4">
      <c r="A669" s="188">
        <v>2082602</v>
      </c>
      <c r="B669" s="188" t="s">
        <v>797</v>
      </c>
      <c r="C669" s="190">
        <v>13155</v>
      </c>
      <c r="D669" s="192">
        <v>802.45</v>
      </c>
    </row>
    <row r="670" customHeight="1" spans="1:4">
      <c r="A670" s="188">
        <v>2082699</v>
      </c>
      <c r="B670" s="188" t="s">
        <v>798</v>
      </c>
      <c r="C670" s="190"/>
      <c r="D670" s="192"/>
    </row>
    <row r="671" customHeight="1" spans="1:4">
      <c r="A671" s="188">
        <v>20827</v>
      </c>
      <c r="B671" s="189" t="s">
        <v>799</v>
      </c>
      <c r="C671" s="190">
        <f>SUM(C672:C674)</f>
        <v>0</v>
      </c>
      <c r="D671" s="190">
        <f>SUM(D672:D674)</f>
        <v>0</v>
      </c>
    </row>
    <row r="672" customHeight="1" spans="1:4">
      <c r="A672" s="188">
        <v>2082701</v>
      </c>
      <c r="B672" s="188" t="s">
        <v>800</v>
      </c>
      <c r="C672" s="190"/>
      <c r="D672" s="192"/>
    </row>
    <row r="673" customHeight="1" spans="1:4">
      <c r="A673" s="188">
        <v>2082702</v>
      </c>
      <c r="B673" s="188" t="s">
        <v>801</v>
      </c>
      <c r="C673" s="190"/>
      <c r="D673" s="192"/>
    </row>
    <row r="674" customHeight="1" spans="1:4">
      <c r="A674" s="188">
        <v>2082799</v>
      </c>
      <c r="B674" s="188" t="s">
        <v>802</v>
      </c>
      <c r="C674" s="190"/>
      <c r="D674" s="192"/>
    </row>
    <row r="675" customHeight="1" spans="1:4">
      <c r="A675" s="188">
        <v>20828</v>
      </c>
      <c r="B675" s="189" t="s">
        <v>803</v>
      </c>
      <c r="C675" s="190">
        <f>SUM(C676:C683)</f>
        <v>322</v>
      </c>
      <c r="D675" s="190">
        <f>SUM(D676:D683)</f>
        <v>225.5548</v>
      </c>
    </row>
    <row r="676" customHeight="1" spans="1:4">
      <c r="A676" s="188">
        <v>2082801</v>
      </c>
      <c r="B676" s="188" t="s">
        <v>331</v>
      </c>
      <c r="C676" s="190">
        <v>242</v>
      </c>
      <c r="D676" s="192">
        <v>195.5548</v>
      </c>
    </row>
    <row r="677" customHeight="1" spans="1:4">
      <c r="A677" s="188">
        <v>2082802</v>
      </c>
      <c r="B677" s="188" t="s">
        <v>332</v>
      </c>
      <c r="C677" s="190"/>
      <c r="D677" s="192"/>
    </row>
    <row r="678" customHeight="1" spans="1:4">
      <c r="A678" s="188">
        <v>2082803</v>
      </c>
      <c r="B678" s="188" t="s">
        <v>333</v>
      </c>
      <c r="C678" s="190"/>
      <c r="D678" s="192"/>
    </row>
    <row r="679" customHeight="1" spans="1:4">
      <c r="A679" s="188">
        <v>2082804</v>
      </c>
      <c r="B679" s="188" t="s">
        <v>804</v>
      </c>
      <c r="C679" s="190"/>
      <c r="D679" s="192"/>
    </row>
    <row r="680" customHeight="1" spans="1:4">
      <c r="A680" s="188">
        <v>2082805</v>
      </c>
      <c r="B680" s="188" t="s">
        <v>805</v>
      </c>
      <c r="C680" s="190"/>
      <c r="D680" s="192"/>
    </row>
    <row r="681" customHeight="1" spans="1:4">
      <c r="A681" s="188">
        <v>2082806</v>
      </c>
      <c r="B681" s="188" t="s">
        <v>371</v>
      </c>
      <c r="C681" s="190"/>
      <c r="D681" s="192"/>
    </row>
    <row r="682" customHeight="1" spans="1:4">
      <c r="A682" s="188">
        <v>2082850</v>
      </c>
      <c r="B682" s="188" t="s">
        <v>340</v>
      </c>
      <c r="C682" s="190"/>
      <c r="D682" s="192">
        <v>30</v>
      </c>
    </row>
    <row r="683" customHeight="1" spans="1:4">
      <c r="A683" s="188">
        <v>2082899</v>
      </c>
      <c r="B683" s="188" t="s">
        <v>806</v>
      </c>
      <c r="C683" s="190">
        <v>80</v>
      </c>
      <c r="D683" s="192"/>
    </row>
    <row r="684" customHeight="1" spans="1:4">
      <c r="A684" s="188">
        <v>20830</v>
      </c>
      <c r="B684" s="189" t="s">
        <v>807</v>
      </c>
      <c r="C684" s="190">
        <f>SUM(C685:C686)</f>
        <v>0</v>
      </c>
      <c r="D684" s="190">
        <f>SUM(D685:D686)</f>
        <v>200.98</v>
      </c>
    </row>
    <row r="685" customHeight="1" spans="1:4">
      <c r="A685" s="188">
        <v>2083001</v>
      </c>
      <c r="B685" s="188" t="s">
        <v>808</v>
      </c>
      <c r="C685" s="190"/>
      <c r="D685" s="192">
        <v>200.98</v>
      </c>
    </row>
    <row r="686" customHeight="1" spans="1:4">
      <c r="A686" s="188">
        <v>2083099</v>
      </c>
      <c r="B686" s="188" t="s">
        <v>809</v>
      </c>
      <c r="C686" s="190"/>
      <c r="D686" s="192"/>
    </row>
    <row r="687" customHeight="1" spans="1:4">
      <c r="A687" s="188">
        <v>20899</v>
      </c>
      <c r="B687" s="189" t="s">
        <v>810</v>
      </c>
      <c r="C687" s="190">
        <f>C688</f>
        <v>4082</v>
      </c>
      <c r="D687" s="190">
        <f>D688</f>
        <v>22052.4</v>
      </c>
    </row>
    <row r="688" customHeight="1" spans="1:4">
      <c r="A688" s="188">
        <v>2089999</v>
      </c>
      <c r="B688" s="188" t="s">
        <v>811</v>
      </c>
      <c r="C688" s="190">
        <v>4082</v>
      </c>
      <c r="D688" s="192">
        <v>22052.4</v>
      </c>
    </row>
    <row r="689" customHeight="1" spans="1:4">
      <c r="A689" s="188">
        <v>210</v>
      </c>
      <c r="B689" s="189" t="s">
        <v>812</v>
      </c>
      <c r="C689" s="190">
        <f>C690+C695+C710+C714+C726+C730+C735+C739+C743+C746+C755+C757+C763+C768</f>
        <v>24000</v>
      </c>
      <c r="D689" s="190">
        <f>D690+D695+D710+D714+D726+D730+D735+D739+D743+D746+D755+D757+D763+D768</f>
        <v>21126.1366</v>
      </c>
    </row>
    <row r="690" customHeight="1" spans="1:4">
      <c r="A690" s="188">
        <v>21001</v>
      </c>
      <c r="B690" s="189" t="s">
        <v>813</v>
      </c>
      <c r="C690" s="190">
        <f>SUM(C691:C694)</f>
        <v>1782</v>
      </c>
      <c r="D690" s="190">
        <f>SUM(D691:D694)</f>
        <v>5433.6917</v>
      </c>
    </row>
    <row r="691" customHeight="1" spans="1:4">
      <c r="A691" s="188">
        <v>2100101</v>
      </c>
      <c r="B691" s="188" t="s">
        <v>331</v>
      </c>
      <c r="C691" s="190">
        <v>1289</v>
      </c>
      <c r="D691" s="192">
        <v>1033.0127</v>
      </c>
    </row>
    <row r="692" customHeight="1" spans="1:4">
      <c r="A692" s="188">
        <v>2100102</v>
      </c>
      <c r="B692" s="188" t="s">
        <v>332</v>
      </c>
      <c r="C692" s="190">
        <v>61</v>
      </c>
      <c r="D692" s="192"/>
    </row>
    <row r="693" customHeight="1" spans="1:4">
      <c r="A693" s="188">
        <v>2100103</v>
      </c>
      <c r="B693" s="188" t="s">
        <v>333</v>
      </c>
      <c r="C693" s="190"/>
      <c r="D693" s="192"/>
    </row>
    <row r="694" customHeight="1" spans="1:4">
      <c r="A694" s="188">
        <v>2100199</v>
      </c>
      <c r="B694" s="188" t="s">
        <v>814</v>
      </c>
      <c r="C694" s="190">
        <v>432</v>
      </c>
      <c r="D694" s="192">
        <v>4400.679</v>
      </c>
    </row>
    <row r="695" customHeight="1" spans="1:4">
      <c r="A695" s="188">
        <v>21002</v>
      </c>
      <c r="B695" s="189" t="s">
        <v>815</v>
      </c>
      <c r="C695" s="190">
        <f>SUM(C696:C709)</f>
        <v>807</v>
      </c>
      <c r="D695" s="190">
        <f>SUM(D696:D709)</f>
        <v>0</v>
      </c>
    </row>
    <row r="696" customHeight="1" spans="1:4">
      <c r="A696" s="188">
        <v>2100201</v>
      </c>
      <c r="B696" s="188" t="s">
        <v>816</v>
      </c>
      <c r="C696" s="190"/>
      <c r="D696" s="192"/>
    </row>
    <row r="697" customHeight="1" spans="1:4">
      <c r="A697" s="188">
        <v>2100202</v>
      </c>
      <c r="B697" s="188" t="s">
        <v>817</v>
      </c>
      <c r="C697" s="190"/>
      <c r="D697" s="192"/>
    </row>
    <row r="698" customHeight="1" spans="1:4">
      <c r="A698" s="188">
        <v>2100203</v>
      </c>
      <c r="B698" s="188" t="s">
        <v>818</v>
      </c>
      <c r="C698" s="190"/>
      <c r="D698" s="192"/>
    </row>
    <row r="699" customHeight="1" spans="1:4">
      <c r="A699" s="188">
        <v>2100204</v>
      </c>
      <c r="B699" s="188" t="s">
        <v>819</v>
      </c>
      <c r="C699" s="190"/>
      <c r="D699" s="192"/>
    </row>
    <row r="700" customHeight="1" spans="1:4">
      <c r="A700" s="188">
        <v>2100205</v>
      </c>
      <c r="B700" s="188" t="s">
        <v>820</v>
      </c>
      <c r="C700" s="190"/>
      <c r="D700" s="192"/>
    </row>
    <row r="701" customHeight="1" spans="1:4">
      <c r="A701" s="188">
        <v>2100206</v>
      </c>
      <c r="B701" s="188" t="s">
        <v>821</v>
      </c>
      <c r="C701" s="190"/>
      <c r="D701" s="192"/>
    </row>
    <row r="702" customHeight="1" spans="1:4">
      <c r="A702" s="188">
        <v>2100207</v>
      </c>
      <c r="B702" s="188" t="s">
        <v>822</v>
      </c>
      <c r="C702" s="190"/>
      <c r="D702" s="192"/>
    </row>
    <row r="703" customHeight="1" spans="1:4">
      <c r="A703" s="188">
        <v>2100208</v>
      </c>
      <c r="B703" s="188" t="s">
        <v>823</v>
      </c>
      <c r="C703" s="190"/>
      <c r="D703" s="192"/>
    </row>
    <row r="704" customHeight="1" spans="1:4">
      <c r="A704" s="188">
        <v>2100209</v>
      </c>
      <c r="B704" s="188" t="s">
        <v>824</v>
      </c>
      <c r="C704" s="190"/>
      <c r="D704" s="192"/>
    </row>
    <row r="705" customHeight="1" spans="1:4">
      <c r="A705" s="188">
        <v>2100210</v>
      </c>
      <c r="B705" s="188" t="s">
        <v>825</v>
      </c>
      <c r="C705" s="190"/>
      <c r="D705" s="192"/>
    </row>
    <row r="706" customHeight="1" spans="1:4">
      <c r="A706" s="188">
        <v>2100211</v>
      </c>
      <c r="B706" s="188" t="s">
        <v>826</v>
      </c>
      <c r="C706" s="190"/>
      <c r="D706" s="192"/>
    </row>
    <row r="707" customHeight="1" spans="1:4">
      <c r="A707" s="188">
        <v>2100212</v>
      </c>
      <c r="B707" s="188" t="s">
        <v>827</v>
      </c>
      <c r="C707" s="190"/>
      <c r="D707" s="192"/>
    </row>
    <row r="708" customHeight="1" spans="1:4">
      <c r="A708" s="188">
        <v>2100213</v>
      </c>
      <c r="B708" s="188" t="s">
        <v>828</v>
      </c>
      <c r="C708" s="190"/>
      <c r="D708" s="192"/>
    </row>
    <row r="709" customHeight="1" spans="1:4">
      <c r="A709" s="188">
        <v>2100299</v>
      </c>
      <c r="B709" s="188" t="s">
        <v>829</v>
      </c>
      <c r="C709" s="190">
        <v>807</v>
      </c>
      <c r="D709" s="192"/>
    </row>
    <row r="710" customHeight="1" spans="1:4">
      <c r="A710" s="188">
        <v>21003</v>
      </c>
      <c r="B710" s="189" t="s">
        <v>830</v>
      </c>
      <c r="C710" s="190">
        <f>SUM(C711:C713)</f>
        <v>7287</v>
      </c>
      <c r="D710" s="190">
        <f>SUM(D711:D713)</f>
        <v>0</v>
      </c>
    </row>
    <row r="711" customHeight="1" spans="1:4">
      <c r="A711" s="188">
        <v>2100301</v>
      </c>
      <c r="B711" s="188" t="s">
        <v>831</v>
      </c>
      <c r="C711" s="190"/>
      <c r="D711" s="192"/>
    </row>
    <row r="712" customHeight="1" spans="1:4">
      <c r="A712" s="188">
        <v>2100302</v>
      </c>
      <c r="B712" s="188" t="s">
        <v>832</v>
      </c>
      <c r="C712" s="190">
        <v>5320</v>
      </c>
      <c r="D712" s="192"/>
    </row>
    <row r="713" customHeight="1" spans="1:4">
      <c r="A713" s="188">
        <v>2100399</v>
      </c>
      <c r="B713" s="188" t="s">
        <v>833</v>
      </c>
      <c r="C713" s="190">
        <v>1967</v>
      </c>
      <c r="D713" s="192"/>
    </row>
    <row r="714" customHeight="1" spans="1:4">
      <c r="A714" s="188">
        <v>21004</v>
      </c>
      <c r="B714" s="189" t="s">
        <v>834</v>
      </c>
      <c r="C714" s="190">
        <f>SUM(C715:C725)</f>
        <v>6408</v>
      </c>
      <c r="D714" s="190">
        <f>SUM(D715:D725)</f>
        <v>1907.672</v>
      </c>
    </row>
    <row r="715" customHeight="1" spans="1:4">
      <c r="A715" s="188">
        <v>2100401</v>
      </c>
      <c r="B715" s="188" t="s">
        <v>835</v>
      </c>
      <c r="C715" s="190">
        <v>845</v>
      </c>
      <c r="D715" s="192">
        <v>821.9109</v>
      </c>
    </row>
    <row r="716" customHeight="1" spans="1:4">
      <c r="A716" s="188">
        <v>2100402</v>
      </c>
      <c r="B716" s="188" t="s">
        <v>836</v>
      </c>
      <c r="C716" s="190">
        <v>28</v>
      </c>
      <c r="D716" s="192"/>
    </row>
    <row r="717" customHeight="1" spans="1:4">
      <c r="A717" s="188">
        <v>2100403</v>
      </c>
      <c r="B717" s="188" t="s">
        <v>837</v>
      </c>
      <c r="C717" s="190">
        <v>1037</v>
      </c>
      <c r="D717" s="192">
        <v>900.5494</v>
      </c>
    </row>
    <row r="718" customHeight="1" spans="1:4">
      <c r="A718" s="188">
        <v>2100404</v>
      </c>
      <c r="B718" s="188" t="s">
        <v>838</v>
      </c>
      <c r="C718" s="190"/>
      <c r="D718" s="192"/>
    </row>
    <row r="719" customHeight="1" spans="1:4">
      <c r="A719" s="188">
        <v>2100405</v>
      </c>
      <c r="B719" s="188" t="s">
        <v>839</v>
      </c>
      <c r="C719" s="190"/>
      <c r="D719" s="192"/>
    </row>
    <row r="720" customHeight="1" spans="1:4">
      <c r="A720" s="188">
        <v>2100406</v>
      </c>
      <c r="B720" s="188" t="s">
        <v>840</v>
      </c>
      <c r="C720" s="190"/>
      <c r="D720" s="192"/>
    </row>
    <row r="721" customHeight="1" spans="1:4">
      <c r="A721" s="188">
        <v>2100407</v>
      </c>
      <c r="B721" s="188" t="s">
        <v>841</v>
      </c>
      <c r="C721" s="190">
        <v>198</v>
      </c>
      <c r="D721" s="192">
        <v>161.2117</v>
      </c>
    </row>
    <row r="722" customHeight="1" spans="1:4">
      <c r="A722" s="188">
        <v>2100408</v>
      </c>
      <c r="B722" s="188" t="s">
        <v>842</v>
      </c>
      <c r="C722" s="190">
        <v>3505</v>
      </c>
      <c r="D722" s="192"/>
    </row>
    <row r="723" customHeight="1" spans="1:4">
      <c r="A723" s="188">
        <v>2100409</v>
      </c>
      <c r="B723" s="188" t="s">
        <v>843</v>
      </c>
      <c r="C723" s="190">
        <v>232</v>
      </c>
      <c r="D723" s="192">
        <v>24</v>
      </c>
    </row>
    <row r="724" customHeight="1" spans="1:4">
      <c r="A724" s="188">
        <v>2100410</v>
      </c>
      <c r="B724" s="188" t="s">
        <v>844</v>
      </c>
      <c r="C724" s="190">
        <v>140</v>
      </c>
      <c r="D724" s="192"/>
    </row>
    <row r="725" customHeight="1" spans="1:4">
      <c r="A725" s="188">
        <v>2100499</v>
      </c>
      <c r="B725" s="188" t="s">
        <v>845</v>
      </c>
      <c r="C725" s="190">
        <v>423</v>
      </c>
      <c r="D725" s="192"/>
    </row>
    <row r="726" customHeight="1" spans="1:4">
      <c r="A726" s="188">
        <v>21007</v>
      </c>
      <c r="B726" s="189" t="s">
        <v>846</v>
      </c>
      <c r="C726" s="190">
        <f>SUM(C727:C729)</f>
        <v>1480</v>
      </c>
      <c r="D726" s="190">
        <f>SUM(D727:D729)</f>
        <v>87.8247</v>
      </c>
    </row>
    <row r="727" customHeight="1" spans="1:4">
      <c r="A727" s="188">
        <v>2100716</v>
      </c>
      <c r="B727" s="188" t="s">
        <v>847</v>
      </c>
      <c r="C727" s="190">
        <v>76</v>
      </c>
      <c r="D727" s="192">
        <v>87.8247</v>
      </c>
    </row>
    <row r="728" customHeight="1" spans="1:4">
      <c r="A728" s="188">
        <v>2100717</v>
      </c>
      <c r="B728" s="188" t="s">
        <v>848</v>
      </c>
      <c r="C728" s="190">
        <v>1404</v>
      </c>
      <c r="D728" s="192"/>
    </row>
    <row r="729" customHeight="1" spans="1:4">
      <c r="A729" s="188">
        <v>2100799</v>
      </c>
      <c r="B729" s="188" t="s">
        <v>849</v>
      </c>
      <c r="C729" s="190"/>
      <c r="D729" s="192"/>
    </row>
    <row r="730" customHeight="1" spans="1:4">
      <c r="A730" s="188">
        <v>21011</v>
      </c>
      <c r="B730" s="189" t="s">
        <v>850</v>
      </c>
      <c r="C730" s="190">
        <f>SUM(C731:C734)</f>
        <v>30</v>
      </c>
      <c r="D730" s="190">
        <f>SUM(D731:D734)</f>
        <v>0</v>
      </c>
    </row>
    <row r="731" customHeight="1" spans="1:4">
      <c r="A731" s="188">
        <v>2101101</v>
      </c>
      <c r="B731" s="188" t="s">
        <v>851</v>
      </c>
      <c r="C731" s="190">
        <v>21</v>
      </c>
      <c r="D731" s="192"/>
    </row>
    <row r="732" customHeight="1" spans="1:4">
      <c r="A732" s="188">
        <v>2101102</v>
      </c>
      <c r="B732" s="188" t="s">
        <v>852</v>
      </c>
      <c r="C732" s="190">
        <v>9</v>
      </c>
      <c r="D732" s="192"/>
    </row>
    <row r="733" customHeight="1" spans="1:4">
      <c r="A733" s="188">
        <v>2101103</v>
      </c>
      <c r="B733" s="188" t="s">
        <v>853</v>
      </c>
      <c r="C733" s="190"/>
      <c r="D733" s="192"/>
    </row>
    <row r="734" customHeight="1" spans="1:4">
      <c r="A734" s="188">
        <v>2101199</v>
      </c>
      <c r="B734" s="188" t="s">
        <v>854</v>
      </c>
      <c r="C734" s="190"/>
      <c r="D734" s="192"/>
    </row>
    <row r="735" customHeight="1" spans="1:4">
      <c r="A735" s="188">
        <v>21012</v>
      </c>
      <c r="B735" s="189" t="s">
        <v>855</v>
      </c>
      <c r="C735" s="190">
        <f>SUM(C736:C738)</f>
        <v>1974</v>
      </c>
      <c r="D735" s="190">
        <f>SUM(D736:D738)</f>
        <v>2279.2</v>
      </c>
    </row>
    <row r="736" customHeight="1" spans="1:4">
      <c r="A736" s="188">
        <v>2101201</v>
      </c>
      <c r="B736" s="188" t="s">
        <v>856</v>
      </c>
      <c r="C736" s="190"/>
      <c r="D736" s="192"/>
    </row>
    <row r="737" customHeight="1" spans="1:4">
      <c r="A737" s="188">
        <v>2101202</v>
      </c>
      <c r="B737" s="188" t="s">
        <v>857</v>
      </c>
      <c r="C737" s="190">
        <v>1974</v>
      </c>
      <c r="D737" s="192">
        <v>2279.2</v>
      </c>
    </row>
    <row r="738" customHeight="1" spans="1:4">
      <c r="A738" s="188">
        <v>2101299</v>
      </c>
      <c r="B738" s="188" t="s">
        <v>858</v>
      </c>
      <c r="C738" s="190"/>
      <c r="D738" s="192"/>
    </row>
    <row r="739" customHeight="1" spans="1:4">
      <c r="A739" s="188">
        <v>21013</v>
      </c>
      <c r="B739" s="189" t="s">
        <v>859</v>
      </c>
      <c r="C739" s="190">
        <f>SUM(C740:C742)</f>
        <v>2899</v>
      </c>
      <c r="D739" s="190">
        <f>SUM(D740:D742)</f>
        <v>2701.39</v>
      </c>
    </row>
    <row r="740" customHeight="1" spans="1:4">
      <c r="A740" s="188">
        <v>2101301</v>
      </c>
      <c r="B740" s="188" t="s">
        <v>860</v>
      </c>
      <c r="C740" s="190">
        <v>2689</v>
      </c>
      <c r="D740" s="192">
        <v>2701.39</v>
      </c>
    </row>
    <row r="741" customHeight="1" spans="1:4">
      <c r="A741" s="188">
        <v>2101302</v>
      </c>
      <c r="B741" s="188" t="s">
        <v>861</v>
      </c>
      <c r="C741" s="190">
        <v>208</v>
      </c>
      <c r="D741" s="192"/>
    </row>
    <row r="742" customHeight="1" spans="1:4">
      <c r="A742" s="188">
        <v>2101399</v>
      </c>
      <c r="B742" s="188" t="s">
        <v>862</v>
      </c>
      <c r="C742" s="190">
        <v>2</v>
      </c>
      <c r="D742" s="192"/>
    </row>
    <row r="743" customHeight="1" spans="1:4">
      <c r="A743" s="188">
        <v>21014</v>
      </c>
      <c r="B743" s="189" t="s">
        <v>863</v>
      </c>
      <c r="C743" s="190">
        <f>SUM(C744:C745)</f>
        <v>301</v>
      </c>
      <c r="D743" s="190">
        <f>SUM(D744:D745)</f>
        <v>191.85</v>
      </c>
    </row>
    <row r="744" customHeight="1" spans="1:4">
      <c r="A744" s="188">
        <v>2101401</v>
      </c>
      <c r="B744" s="188" t="s">
        <v>864</v>
      </c>
      <c r="C744" s="190">
        <v>301</v>
      </c>
      <c r="D744" s="192">
        <v>191.85</v>
      </c>
    </row>
    <row r="745" customHeight="1" spans="1:4">
      <c r="A745" s="188">
        <v>2101499</v>
      </c>
      <c r="B745" s="188" t="s">
        <v>865</v>
      </c>
      <c r="C745" s="190"/>
      <c r="D745" s="192"/>
    </row>
    <row r="746" customHeight="1" spans="1:4">
      <c r="A746" s="188">
        <v>21015</v>
      </c>
      <c r="B746" s="189" t="s">
        <v>866</v>
      </c>
      <c r="C746" s="190">
        <f>SUM(C747:C754)</f>
        <v>990</v>
      </c>
      <c r="D746" s="190">
        <f>SUM(D747:D754)</f>
        <v>795.5082</v>
      </c>
    </row>
    <row r="747" customHeight="1" spans="1:4">
      <c r="A747" s="188">
        <v>2101501</v>
      </c>
      <c r="B747" s="188" t="s">
        <v>331</v>
      </c>
      <c r="C747" s="190">
        <v>727</v>
      </c>
      <c r="D747" s="192">
        <v>770.5082</v>
      </c>
    </row>
    <row r="748" customHeight="1" spans="1:4">
      <c r="A748" s="188">
        <v>2101502</v>
      </c>
      <c r="B748" s="188" t="s">
        <v>332</v>
      </c>
      <c r="C748" s="190"/>
      <c r="D748" s="192"/>
    </row>
    <row r="749" customHeight="1" spans="1:4">
      <c r="A749" s="188">
        <v>2101503</v>
      </c>
      <c r="B749" s="188" t="s">
        <v>333</v>
      </c>
      <c r="C749" s="190"/>
      <c r="D749" s="192"/>
    </row>
    <row r="750" customHeight="1" spans="1:4">
      <c r="A750" s="188">
        <v>2101504</v>
      </c>
      <c r="B750" s="188" t="s">
        <v>371</v>
      </c>
      <c r="C750" s="190">
        <v>30</v>
      </c>
      <c r="D750" s="192">
        <v>25</v>
      </c>
    </row>
    <row r="751" customHeight="1" spans="1:4">
      <c r="A751" s="188">
        <v>2101505</v>
      </c>
      <c r="B751" s="188" t="s">
        <v>867</v>
      </c>
      <c r="C751" s="190"/>
      <c r="D751" s="192"/>
    </row>
    <row r="752" customHeight="1" spans="1:4">
      <c r="A752" s="188">
        <v>2101506</v>
      </c>
      <c r="B752" s="188" t="s">
        <v>868</v>
      </c>
      <c r="C752" s="190">
        <v>64</v>
      </c>
      <c r="D752" s="192"/>
    </row>
    <row r="753" customHeight="1" spans="1:4">
      <c r="A753" s="188">
        <v>2101550</v>
      </c>
      <c r="B753" s="188" t="s">
        <v>340</v>
      </c>
      <c r="C753" s="190"/>
      <c r="D753" s="192"/>
    </row>
    <row r="754" customHeight="1" spans="1:4">
      <c r="A754" s="188">
        <v>2101599</v>
      </c>
      <c r="B754" s="188" t="s">
        <v>869</v>
      </c>
      <c r="C754" s="190">
        <v>169</v>
      </c>
      <c r="D754" s="192"/>
    </row>
    <row r="755" customHeight="1" spans="1:4">
      <c r="A755" s="188">
        <v>21016</v>
      </c>
      <c r="B755" s="189" t="s">
        <v>870</v>
      </c>
      <c r="C755" s="190">
        <f>C756</f>
        <v>0</v>
      </c>
      <c r="D755" s="190">
        <f>D756</f>
        <v>0</v>
      </c>
    </row>
    <row r="756" customHeight="1" spans="1:4">
      <c r="A756" s="188">
        <v>2101601</v>
      </c>
      <c r="B756" s="188" t="s">
        <v>871</v>
      </c>
      <c r="C756" s="190"/>
      <c r="D756" s="192"/>
    </row>
    <row r="757" customHeight="1" spans="1:4">
      <c r="A757" s="188">
        <v>21017</v>
      </c>
      <c r="B757" s="189" t="s">
        <v>872</v>
      </c>
      <c r="C757" s="190">
        <f>SUM(C758:C762)</f>
        <v>11</v>
      </c>
      <c r="D757" s="190">
        <f>SUM(D758:D762)</f>
        <v>0</v>
      </c>
    </row>
    <row r="758" customHeight="1" spans="1:4">
      <c r="A758" s="188">
        <v>2101701</v>
      </c>
      <c r="B758" s="188" t="s">
        <v>331</v>
      </c>
      <c r="C758" s="190"/>
      <c r="D758" s="192"/>
    </row>
    <row r="759" customHeight="1" spans="1:4">
      <c r="A759" s="188">
        <v>2101702</v>
      </c>
      <c r="B759" s="188" t="s">
        <v>332</v>
      </c>
      <c r="C759" s="190"/>
      <c r="D759" s="192"/>
    </row>
    <row r="760" customHeight="1" spans="1:4">
      <c r="A760" s="188">
        <v>2101703</v>
      </c>
      <c r="B760" s="188" t="s">
        <v>333</v>
      </c>
      <c r="C760" s="190"/>
      <c r="D760" s="192"/>
    </row>
    <row r="761" customHeight="1" spans="1:4">
      <c r="A761" s="188">
        <v>2101704</v>
      </c>
      <c r="B761" s="188" t="s">
        <v>873</v>
      </c>
      <c r="C761" s="190">
        <v>11</v>
      </c>
      <c r="D761" s="192"/>
    </row>
    <row r="762" customHeight="1" spans="1:4">
      <c r="A762" s="188">
        <v>2101799</v>
      </c>
      <c r="B762" s="188" t="s">
        <v>874</v>
      </c>
      <c r="C762" s="190"/>
      <c r="D762" s="192"/>
    </row>
    <row r="763" customHeight="1" spans="1:4">
      <c r="A763" s="188">
        <v>21018</v>
      </c>
      <c r="B763" s="189" t="s">
        <v>875</v>
      </c>
      <c r="C763" s="190">
        <f>SUM(C764:C767)</f>
        <v>0</v>
      </c>
      <c r="D763" s="190">
        <f>SUM(D764:D767)</f>
        <v>0</v>
      </c>
    </row>
    <row r="764" customHeight="1" spans="1:4">
      <c r="A764" s="188">
        <v>2101801</v>
      </c>
      <c r="B764" s="188" t="s">
        <v>331</v>
      </c>
      <c r="C764" s="190"/>
      <c r="D764" s="192"/>
    </row>
    <row r="765" customHeight="1" spans="1:4">
      <c r="A765" s="188">
        <v>2101802</v>
      </c>
      <c r="B765" s="188" t="s">
        <v>332</v>
      </c>
      <c r="C765" s="190"/>
      <c r="D765" s="192"/>
    </row>
    <row r="766" customHeight="1" spans="1:4">
      <c r="A766" s="188">
        <v>2101803</v>
      </c>
      <c r="B766" s="188" t="s">
        <v>333</v>
      </c>
      <c r="C766" s="190"/>
      <c r="D766" s="192"/>
    </row>
    <row r="767" customHeight="1" spans="1:4">
      <c r="A767" s="188">
        <v>2101899</v>
      </c>
      <c r="B767" s="188" t="s">
        <v>876</v>
      </c>
      <c r="C767" s="190"/>
      <c r="D767" s="192"/>
    </row>
    <row r="768" customHeight="1" spans="1:4">
      <c r="A768" s="188">
        <v>21099</v>
      </c>
      <c r="B768" s="189" t="s">
        <v>877</v>
      </c>
      <c r="C768" s="190">
        <f>C769</f>
        <v>31</v>
      </c>
      <c r="D768" s="190">
        <f>D769</f>
        <v>7729</v>
      </c>
    </row>
    <row r="769" customHeight="1" spans="1:4">
      <c r="A769" s="188">
        <v>2109999</v>
      </c>
      <c r="B769" s="188" t="s">
        <v>878</v>
      </c>
      <c r="C769" s="190">
        <v>31</v>
      </c>
      <c r="D769" s="192">
        <v>7729</v>
      </c>
    </row>
    <row r="770" customHeight="1" spans="1:4">
      <c r="A770" s="188">
        <v>211</v>
      </c>
      <c r="B770" s="189" t="s">
        <v>879</v>
      </c>
      <c r="C770" s="190">
        <f>C771+C781+C785+C794+C801+C808+C811+C814+C816+C818+C824+C826+C828+C839</f>
        <v>4817</v>
      </c>
      <c r="D770" s="190">
        <f>D771+D781+D785+D794+D801+D808+D811+D814+D816+D818+D824+D826+D828+D839</f>
        <v>2706.27</v>
      </c>
    </row>
    <row r="771" customHeight="1" spans="1:4">
      <c r="A771" s="188">
        <v>21101</v>
      </c>
      <c r="B771" s="189" t="s">
        <v>880</v>
      </c>
      <c r="C771" s="190">
        <f>SUM(C772:C780)</f>
        <v>865</v>
      </c>
      <c r="D771" s="190">
        <f>SUM(D772:D780)</f>
        <v>2706.27</v>
      </c>
    </row>
    <row r="772" customHeight="1" spans="1:4">
      <c r="A772" s="188">
        <v>2110101</v>
      </c>
      <c r="B772" s="188" t="s">
        <v>331</v>
      </c>
      <c r="C772" s="190">
        <v>847</v>
      </c>
      <c r="D772" s="192">
        <v>436.27</v>
      </c>
    </row>
    <row r="773" customHeight="1" spans="1:4">
      <c r="A773" s="188">
        <v>2110102</v>
      </c>
      <c r="B773" s="188" t="s">
        <v>332</v>
      </c>
      <c r="C773" s="190"/>
      <c r="D773" s="192"/>
    </row>
    <row r="774" customHeight="1" spans="1:4">
      <c r="A774" s="188">
        <v>2110103</v>
      </c>
      <c r="B774" s="188" t="s">
        <v>333</v>
      </c>
      <c r="C774" s="190"/>
      <c r="D774" s="192"/>
    </row>
    <row r="775" customHeight="1" spans="1:4">
      <c r="A775" s="188">
        <v>2110104</v>
      </c>
      <c r="B775" s="188" t="s">
        <v>881</v>
      </c>
      <c r="C775" s="190"/>
      <c r="D775" s="192"/>
    </row>
    <row r="776" customHeight="1" spans="1:4">
      <c r="A776" s="188">
        <v>2110105</v>
      </c>
      <c r="B776" s="188" t="s">
        <v>882</v>
      </c>
      <c r="C776" s="190"/>
      <c r="D776" s="192"/>
    </row>
    <row r="777" customHeight="1" spans="1:4">
      <c r="A777" s="188">
        <v>2110106</v>
      </c>
      <c r="B777" s="188" t="s">
        <v>883</v>
      </c>
      <c r="C777" s="190"/>
      <c r="D777" s="192"/>
    </row>
    <row r="778" customHeight="1" spans="1:4">
      <c r="A778" s="188">
        <v>2110107</v>
      </c>
      <c r="B778" s="188" t="s">
        <v>884</v>
      </c>
      <c r="C778" s="190"/>
      <c r="D778" s="192"/>
    </row>
    <row r="779" customHeight="1" spans="1:4">
      <c r="A779" s="188">
        <v>2110108</v>
      </c>
      <c r="B779" s="188" t="s">
        <v>885</v>
      </c>
      <c r="C779" s="190"/>
      <c r="D779" s="192"/>
    </row>
    <row r="780" customHeight="1" spans="1:4">
      <c r="A780" s="188">
        <v>2110199</v>
      </c>
      <c r="B780" s="188" t="s">
        <v>886</v>
      </c>
      <c r="C780" s="190">
        <v>18</v>
      </c>
      <c r="D780" s="192">
        <v>2270</v>
      </c>
    </row>
    <row r="781" customHeight="1" spans="1:4">
      <c r="A781" s="188">
        <v>21102</v>
      </c>
      <c r="B781" s="189" t="s">
        <v>887</v>
      </c>
      <c r="C781" s="190">
        <f>SUM(C782:C784)</f>
        <v>0</v>
      </c>
      <c r="D781" s="190">
        <f>SUM(D782:D784)</f>
        <v>0</v>
      </c>
    </row>
    <row r="782" customHeight="1" spans="1:4">
      <c r="A782" s="188">
        <v>2110203</v>
      </c>
      <c r="B782" s="188" t="s">
        <v>888</v>
      </c>
      <c r="C782" s="190"/>
      <c r="D782" s="192"/>
    </row>
    <row r="783" customHeight="1" spans="1:4">
      <c r="A783" s="188">
        <v>2110204</v>
      </c>
      <c r="B783" s="188" t="s">
        <v>889</v>
      </c>
      <c r="C783" s="190"/>
      <c r="D783" s="192"/>
    </row>
    <row r="784" customHeight="1" spans="1:4">
      <c r="A784" s="188">
        <v>2110299</v>
      </c>
      <c r="B784" s="188" t="s">
        <v>890</v>
      </c>
      <c r="C784" s="190"/>
      <c r="D784" s="192"/>
    </row>
    <row r="785" customHeight="1" spans="1:4">
      <c r="A785" s="188">
        <v>21103</v>
      </c>
      <c r="B785" s="189" t="s">
        <v>891</v>
      </c>
      <c r="C785" s="190">
        <f>SUM(C786:C793)</f>
        <v>1211</v>
      </c>
      <c r="D785" s="190">
        <f>SUM(D786:D793)</f>
        <v>0</v>
      </c>
    </row>
    <row r="786" customHeight="1" spans="1:4">
      <c r="A786" s="188">
        <v>2110301</v>
      </c>
      <c r="B786" s="188" t="s">
        <v>892</v>
      </c>
      <c r="C786" s="190">
        <v>101</v>
      </c>
      <c r="D786" s="192"/>
    </row>
    <row r="787" customHeight="1" spans="1:4">
      <c r="A787" s="188">
        <v>2110302</v>
      </c>
      <c r="B787" s="188" t="s">
        <v>893</v>
      </c>
      <c r="C787" s="190">
        <v>987</v>
      </c>
      <c r="D787" s="192"/>
    </row>
    <row r="788" customHeight="1" spans="1:4">
      <c r="A788" s="188">
        <v>2110303</v>
      </c>
      <c r="B788" s="188" t="s">
        <v>894</v>
      </c>
      <c r="C788" s="190"/>
      <c r="D788" s="192"/>
    </row>
    <row r="789" customHeight="1" spans="1:4">
      <c r="A789" s="188">
        <v>2110304</v>
      </c>
      <c r="B789" s="188" t="s">
        <v>895</v>
      </c>
      <c r="C789" s="190"/>
      <c r="D789" s="192"/>
    </row>
    <row r="790" customHeight="1" spans="1:4">
      <c r="A790" s="188">
        <v>2110305</v>
      </c>
      <c r="B790" s="188" t="s">
        <v>896</v>
      </c>
      <c r="C790" s="190"/>
      <c r="D790" s="192"/>
    </row>
    <row r="791" customHeight="1" spans="1:4">
      <c r="A791" s="188">
        <v>2110306</v>
      </c>
      <c r="B791" s="188" t="s">
        <v>897</v>
      </c>
      <c r="C791" s="190"/>
      <c r="D791" s="192"/>
    </row>
    <row r="792" customHeight="1" spans="1:4">
      <c r="A792" s="193">
        <v>2110307</v>
      </c>
      <c r="B792" s="193" t="s">
        <v>898</v>
      </c>
      <c r="C792" s="194">
        <v>19</v>
      </c>
      <c r="D792" s="192"/>
    </row>
    <row r="793" customHeight="1" spans="1:4">
      <c r="A793" s="188">
        <v>2110399</v>
      </c>
      <c r="B793" s="188" t="s">
        <v>899</v>
      </c>
      <c r="C793" s="190">
        <v>104</v>
      </c>
      <c r="D793" s="192"/>
    </row>
    <row r="794" customHeight="1" spans="1:4">
      <c r="A794" s="188">
        <v>21104</v>
      </c>
      <c r="B794" s="189" t="s">
        <v>900</v>
      </c>
      <c r="C794" s="190">
        <f>SUM(C795:C800)</f>
        <v>1263</v>
      </c>
      <c r="D794" s="190">
        <f>SUM(D795:D800)</f>
        <v>0</v>
      </c>
    </row>
    <row r="795" customHeight="1" spans="1:4">
      <c r="A795" s="188">
        <v>2110401</v>
      </c>
      <c r="B795" s="188" t="s">
        <v>901</v>
      </c>
      <c r="C795" s="190">
        <v>400</v>
      </c>
      <c r="D795" s="192"/>
    </row>
    <row r="796" customHeight="1" spans="1:4">
      <c r="A796" s="188">
        <v>2110402</v>
      </c>
      <c r="B796" s="188" t="s">
        <v>902</v>
      </c>
      <c r="C796" s="190">
        <v>220</v>
      </c>
      <c r="D796" s="192"/>
    </row>
    <row r="797" customHeight="1" spans="1:4">
      <c r="A797" s="188">
        <v>2110404</v>
      </c>
      <c r="B797" s="188" t="s">
        <v>903</v>
      </c>
      <c r="C797" s="190"/>
      <c r="D797" s="192"/>
    </row>
    <row r="798" customHeight="1" spans="1:4">
      <c r="A798" s="188">
        <v>2110405</v>
      </c>
      <c r="B798" s="188" t="s">
        <v>904</v>
      </c>
      <c r="C798" s="190"/>
      <c r="D798" s="192"/>
    </row>
    <row r="799" customHeight="1" spans="1:4">
      <c r="A799" s="188">
        <v>2110406</v>
      </c>
      <c r="B799" s="188" t="s">
        <v>905</v>
      </c>
      <c r="C799" s="190"/>
      <c r="D799" s="192"/>
    </row>
    <row r="800" customHeight="1" spans="1:4">
      <c r="A800" s="188">
        <v>2110499</v>
      </c>
      <c r="B800" s="188" t="s">
        <v>906</v>
      </c>
      <c r="C800" s="190">
        <v>643</v>
      </c>
      <c r="D800" s="192"/>
    </row>
    <row r="801" customHeight="1" spans="1:4">
      <c r="A801" s="188">
        <v>21105</v>
      </c>
      <c r="B801" s="189" t="s">
        <v>907</v>
      </c>
      <c r="C801" s="190">
        <f>SUM(C802:C807)</f>
        <v>293</v>
      </c>
      <c r="D801" s="190">
        <f>SUM(D802:D807)</f>
        <v>0</v>
      </c>
    </row>
    <row r="802" customHeight="1" spans="1:4">
      <c r="A802" s="188">
        <v>2110501</v>
      </c>
      <c r="B802" s="188" t="s">
        <v>908</v>
      </c>
      <c r="C802" s="190">
        <v>281</v>
      </c>
      <c r="D802" s="192"/>
    </row>
    <row r="803" customHeight="1" spans="1:4">
      <c r="A803" s="188">
        <v>2110502</v>
      </c>
      <c r="B803" s="188" t="s">
        <v>909</v>
      </c>
      <c r="C803" s="190"/>
      <c r="D803" s="192"/>
    </row>
    <row r="804" customHeight="1" spans="1:4">
      <c r="A804" s="188">
        <v>2110503</v>
      </c>
      <c r="B804" s="188" t="s">
        <v>910</v>
      </c>
      <c r="C804" s="190"/>
      <c r="D804" s="192"/>
    </row>
    <row r="805" customHeight="1" spans="1:4">
      <c r="A805" s="188">
        <v>2110506</v>
      </c>
      <c r="B805" s="188" t="s">
        <v>911</v>
      </c>
      <c r="C805" s="190"/>
      <c r="D805" s="192"/>
    </row>
    <row r="806" customHeight="1" spans="1:4">
      <c r="A806" s="188">
        <v>2110507</v>
      </c>
      <c r="B806" s="188" t="s">
        <v>912</v>
      </c>
      <c r="C806" s="190">
        <v>12</v>
      </c>
      <c r="D806" s="192"/>
    </row>
    <row r="807" customHeight="1" spans="1:4">
      <c r="A807" s="188">
        <v>2110599</v>
      </c>
      <c r="B807" s="188" t="s">
        <v>913</v>
      </c>
      <c r="C807" s="190"/>
      <c r="D807" s="192"/>
    </row>
    <row r="808" customHeight="1" spans="1:4">
      <c r="A808" s="188">
        <v>21107</v>
      </c>
      <c r="B808" s="189" t="s">
        <v>914</v>
      </c>
      <c r="C808" s="190">
        <f>SUM(C809:C810)</f>
        <v>0</v>
      </c>
      <c r="D808" s="190">
        <f>SUM(D809:D810)</f>
        <v>0</v>
      </c>
    </row>
    <row r="809" customHeight="1" spans="1:4">
      <c r="A809" s="188">
        <v>2110704</v>
      </c>
      <c r="B809" s="188" t="s">
        <v>915</v>
      </c>
      <c r="C809" s="190"/>
      <c r="D809" s="192"/>
    </row>
    <row r="810" customHeight="1" spans="1:4">
      <c r="A810" s="188">
        <v>2110799</v>
      </c>
      <c r="B810" s="188" t="s">
        <v>916</v>
      </c>
      <c r="C810" s="190"/>
      <c r="D810" s="192"/>
    </row>
    <row r="811" customHeight="1" spans="1:4">
      <c r="A811" s="188">
        <v>21108</v>
      </c>
      <c r="B811" s="189" t="s">
        <v>917</v>
      </c>
      <c r="C811" s="190">
        <f>SUM(C812:C813)</f>
        <v>0</v>
      </c>
      <c r="D811" s="190">
        <f>SUM(D812:D813)</f>
        <v>0</v>
      </c>
    </row>
    <row r="812" customHeight="1" spans="1:4">
      <c r="A812" s="188">
        <v>2110804</v>
      </c>
      <c r="B812" s="188" t="s">
        <v>918</v>
      </c>
      <c r="C812" s="190"/>
      <c r="D812" s="192"/>
    </row>
    <row r="813" customHeight="1" spans="1:4">
      <c r="A813" s="188">
        <v>2110899</v>
      </c>
      <c r="B813" s="188" t="s">
        <v>919</v>
      </c>
      <c r="C813" s="190"/>
      <c r="D813" s="192"/>
    </row>
    <row r="814" customHeight="1" spans="1:4">
      <c r="A814" s="188">
        <v>21109</v>
      </c>
      <c r="B814" s="189" t="s">
        <v>920</v>
      </c>
      <c r="C814" s="190">
        <f>C815</f>
        <v>0</v>
      </c>
      <c r="D814" s="190">
        <f>D815</f>
        <v>0</v>
      </c>
    </row>
    <row r="815" customHeight="1" spans="1:4">
      <c r="A815" s="188">
        <v>2110901</v>
      </c>
      <c r="B815" s="188" t="s">
        <v>921</v>
      </c>
      <c r="C815" s="190"/>
      <c r="D815" s="192"/>
    </row>
    <row r="816" customHeight="1" spans="1:4">
      <c r="A816" s="188">
        <v>21110</v>
      </c>
      <c r="B816" s="189" t="s">
        <v>922</v>
      </c>
      <c r="C816" s="190">
        <f>C817</f>
        <v>16</v>
      </c>
      <c r="D816" s="190">
        <f>D817</f>
        <v>0</v>
      </c>
    </row>
    <row r="817" customHeight="1" spans="1:4">
      <c r="A817" s="188">
        <v>2111001</v>
      </c>
      <c r="B817" s="188" t="s">
        <v>923</v>
      </c>
      <c r="C817" s="190">
        <v>16</v>
      </c>
      <c r="D817" s="192"/>
    </row>
    <row r="818" customHeight="1" spans="1:4">
      <c r="A818" s="188">
        <v>21111</v>
      </c>
      <c r="B818" s="189" t="s">
        <v>924</v>
      </c>
      <c r="C818" s="190">
        <f>SUM(C819:C823)</f>
        <v>0</v>
      </c>
      <c r="D818" s="190">
        <f>SUM(D819:D823)</f>
        <v>0</v>
      </c>
    </row>
    <row r="819" customHeight="1" spans="1:4">
      <c r="A819" s="188">
        <v>2111101</v>
      </c>
      <c r="B819" s="188" t="s">
        <v>925</v>
      </c>
      <c r="C819" s="190"/>
      <c r="D819" s="192"/>
    </row>
    <row r="820" customHeight="1" spans="1:4">
      <c r="A820" s="188">
        <v>2111102</v>
      </c>
      <c r="B820" s="188" t="s">
        <v>926</v>
      </c>
      <c r="C820" s="190"/>
      <c r="D820" s="192"/>
    </row>
    <row r="821" customHeight="1" spans="1:4">
      <c r="A821" s="188">
        <v>2111103</v>
      </c>
      <c r="B821" s="188" t="s">
        <v>927</v>
      </c>
      <c r="C821" s="190"/>
      <c r="D821" s="192"/>
    </row>
    <row r="822" customHeight="1" spans="1:4">
      <c r="A822" s="188">
        <v>2111104</v>
      </c>
      <c r="B822" s="188" t="s">
        <v>928</v>
      </c>
      <c r="C822" s="190"/>
      <c r="D822" s="192"/>
    </row>
    <row r="823" customHeight="1" spans="1:4">
      <c r="A823" s="188">
        <v>2111199</v>
      </c>
      <c r="B823" s="188" t="s">
        <v>929</v>
      </c>
      <c r="C823" s="190"/>
      <c r="D823" s="192"/>
    </row>
    <row r="824" customHeight="1" spans="1:4">
      <c r="A824" s="188">
        <v>21112</v>
      </c>
      <c r="B824" s="189" t="s">
        <v>930</v>
      </c>
      <c r="C824" s="190">
        <f>C825</f>
        <v>0</v>
      </c>
      <c r="D824" s="190">
        <f>D825</f>
        <v>0</v>
      </c>
    </row>
    <row r="825" customHeight="1" spans="1:4">
      <c r="A825" s="188">
        <v>2111201</v>
      </c>
      <c r="B825" s="188" t="s">
        <v>931</v>
      </c>
      <c r="C825" s="190"/>
      <c r="D825" s="192"/>
    </row>
    <row r="826" customHeight="1" spans="1:4">
      <c r="A826" s="188">
        <v>21113</v>
      </c>
      <c r="B826" s="189" t="s">
        <v>932</v>
      </c>
      <c r="C826" s="190">
        <f>C827</f>
        <v>0</v>
      </c>
      <c r="D826" s="190">
        <f>D827</f>
        <v>0</v>
      </c>
    </row>
    <row r="827" customHeight="1" spans="1:4">
      <c r="A827" s="188">
        <v>2111301</v>
      </c>
      <c r="B827" s="188" t="s">
        <v>933</v>
      </c>
      <c r="C827" s="190"/>
      <c r="D827" s="192"/>
    </row>
    <row r="828" customHeight="1" spans="1:4">
      <c r="A828" s="188">
        <v>21114</v>
      </c>
      <c r="B828" s="189" t="s">
        <v>934</v>
      </c>
      <c r="C828" s="190">
        <f>SUM(C829:C838)</f>
        <v>0</v>
      </c>
      <c r="D828" s="190">
        <f>SUM(D829:D838)</f>
        <v>0</v>
      </c>
    </row>
    <row r="829" customHeight="1" spans="1:4">
      <c r="A829" s="188">
        <v>2111401</v>
      </c>
      <c r="B829" s="188" t="s">
        <v>331</v>
      </c>
      <c r="C829" s="190"/>
      <c r="D829" s="192"/>
    </row>
    <row r="830" customHeight="1" spans="1:4">
      <c r="A830" s="188">
        <v>2111402</v>
      </c>
      <c r="B830" s="188" t="s">
        <v>332</v>
      </c>
      <c r="C830" s="190"/>
      <c r="D830" s="192"/>
    </row>
    <row r="831" customHeight="1" spans="1:4">
      <c r="A831" s="188">
        <v>2111403</v>
      </c>
      <c r="B831" s="188" t="s">
        <v>333</v>
      </c>
      <c r="C831" s="190"/>
      <c r="D831" s="192"/>
    </row>
    <row r="832" customHeight="1" spans="1:4">
      <c r="A832" s="188">
        <v>2111406</v>
      </c>
      <c r="B832" s="188" t="s">
        <v>935</v>
      </c>
      <c r="C832" s="190"/>
      <c r="D832" s="192"/>
    </row>
    <row r="833" customHeight="1" spans="1:4">
      <c r="A833" s="188">
        <v>2111407</v>
      </c>
      <c r="B833" s="188" t="s">
        <v>936</v>
      </c>
      <c r="C833" s="190"/>
      <c r="D833" s="192"/>
    </row>
    <row r="834" customHeight="1" spans="1:4">
      <c r="A834" s="188">
        <v>2111408</v>
      </c>
      <c r="B834" s="188" t="s">
        <v>937</v>
      </c>
      <c r="C834" s="190"/>
      <c r="D834" s="192"/>
    </row>
    <row r="835" customHeight="1" spans="1:4">
      <c r="A835" s="188">
        <v>2111411</v>
      </c>
      <c r="B835" s="188" t="s">
        <v>371</v>
      </c>
      <c r="C835" s="190"/>
      <c r="D835" s="192"/>
    </row>
    <row r="836" customHeight="1" spans="1:4">
      <c r="A836" s="188">
        <v>2111413</v>
      </c>
      <c r="B836" s="188" t="s">
        <v>938</v>
      </c>
      <c r="C836" s="190"/>
      <c r="D836" s="192"/>
    </row>
    <row r="837" customHeight="1" spans="1:4">
      <c r="A837" s="188">
        <v>2111450</v>
      </c>
      <c r="B837" s="188" t="s">
        <v>340</v>
      </c>
      <c r="C837" s="190"/>
      <c r="D837" s="192"/>
    </row>
    <row r="838" customHeight="1" spans="1:4">
      <c r="A838" s="188">
        <v>2111499</v>
      </c>
      <c r="B838" s="188" t="s">
        <v>939</v>
      </c>
      <c r="C838" s="190"/>
      <c r="D838" s="192"/>
    </row>
    <row r="839" customHeight="1" spans="1:4">
      <c r="A839" s="188">
        <v>21199</v>
      </c>
      <c r="B839" s="189" t="s">
        <v>940</v>
      </c>
      <c r="C839" s="190">
        <f>C840</f>
        <v>1169</v>
      </c>
      <c r="D839" s="190">
        <f>D840</f>
        <v>0</v>
      </c>
    </row>
    <row r="840" customHeight="1" spans="1:4">
      <c r="A840" s="188">
        <v>2119999</v>
      </c>
      <c r="B840" s="188" t="s">
        <v>941</v>
      </c>
      <c r="C840" s="190">
        <v>1169</v>
      </c>
      <c r="D840" s="192"/>
    </row>
    <row r="841" customHeight="1" spans="1:4">
      <c r="A841" s="188">
        <v>212</v>
      </c>
      <c r="B841" s="189" t="s">
        <v>942</v>
      </c>
      <c r="C841" s="190">
        <f>C842+C853+C855+C858+C860+C862</f>
        <v>33177</v>
      </c>
      <c r="D841" s="190">
        <f>D842+D853+D855+D858+D860+D862</f>
        <v>16412.6257</v>
      </c>
    </row>
    <row r="842" customHeight="1" spans="1:4">
      <c r="A842" s="188">
        <v>21201</v>
      </c>
      <c r="B842" s="189" t="s">
        <v>943</v>
      </c>
      <c r="C842" s="190">
        <f>SUM(C843:C852)</f>
        <v>12510</v>
      </c>
      <c r="D842" s="190">
        <f>SUM(D843:D852)</f>
        <v>3276.7469</v>
      </c>
    </row>
    <row r="843" customHeight="1" spans="1:4">
      <c r="A843" s="188">
        <v>2120101</v>
      </c>
      <c r="B843" s="188" t="s">
        <v>331</v>
      </c>
      <c r="C843" s="190">
        <v>7978</v>
      </c>
      <c r="D843" s="192">
        <v>662.2943</v>
      </c>
    </row>
    <row r="844" customHeight="1" spans="1:4">
      <c r="A844" s="188">
        <v>2120102</v>
      </c>
      <c r="B844" s="188" t="s">
        <v>332</v>
      </c>
      <c r="C844" s="190">
        <v>8</v>
      </c>
      <c r="D844" s="192"/>
    </row>
    <row r="845" customHeight="1" spans="1:4">
      <c r="A845" s="188">
        <v>2120103</v>
      </c>
      <c r="B845" s="188" t="s">
        <v>333</v>
      </c>
      <c r="C845" s="190"/>
      <c r="D845" s="192"/>
    </row>
    <row r="846" customHeight="1" spans="1:4">
      <c r="A846" s="188">
        <v>2120104</v>
      </c>
      <c r="B846" s="188" t="s">
        <v>944</v>
      </c>
      <c r="C846" s="190">
        <v>1836</v>
      </c>
      <c r="D846" s="192">
        <v>965.285</v>
      </c>
    </row>
    <row r="847" customHeight="1" spans="1:4">
      <c r="A847" s="188">
        <v>2120105</v>
      </c>
      <c r="B847" s="188" t="s">
        <v>945</v>
      </c>
      <c r="C847" s="190"/>
      <c r="D847" s="192"/>
    </row>
    <row r="848" customHeight="1" spans="1:4">
      <c r="A848" s="188">
        <v>2120106</v>
      </c>
      <c r="B848" s="188" t="s">
        <v>946</v>
      </c>
      <c r="C848" s="190"/>
      <c r="D848" s="192"/>
    </row>
    <row r="849" customHeight="1" spans="1:4">
      <c r="A849" s="188">
        <v>2120107</v>
      </c>
      <c r="B849" s="188" t="s">
        <v>947</v>
      </c>
      <c r="C849" s="190"/>
      <c r="D849" s="192"/>
    </row>
    <row r="850" customHeight="1" spans="1:4">
      <c r="A850" s="188">
        <v>2120109</v>
      </c>
      <c r="B850" s="188" t="s">
        <v>948</v>
      </c>
      <c r="C850" s="190"/>
      <c r="D850" s="192"/>
    </row>
    <row r="851" customHeight="1" spans="1:4">
      <c r="A851" s="188">
        <v>2120110</v>
      </c>
      <c r="B851" s="188" t="s">
        <v>949</v>
      </c>
      <c r="C851" s="190"/>
      <c r="D851" s="192"/>
    </row>
    <row r="852" customHeight="1" spans="1:4">
      <c r="A852" s="188">
        <v>2120199</v>
      </c>
      <c r="B852" s="188" t="s">
        <v>950</v>
      </c>
      <c r="C852" s="190">
        <v>2688</v>
      </c>
      <c r="D852" s="192">
        <v>1649.1676</v>
      </c>
    </row>
    <row r="853" customHeight="1" spans="1:4">
      <c r="A853" s="188">
        <v>21202</v>
      </c>
      <c r="B853" s="189" t="s">
        <v>951</v>
      </c>
      <c r="C853" s="190">
        <f>C854</f>
        <v>260</v>
      </c>
      <c r="D853" s="190">
        <f>D854</f>
        <v>0</v>
      </c>
    </row>
    <row r="854" customHeight="1" spans="1:4">
      <c r="A854" s="188">
        <v>2120201</v>
      </c>
      <c r="B854" s="188" t="s">
        <v>952</v>
      </c>
      <c r="C854" s="190">
        <v>260</v>
      </c>
      <c r="D854" s="192"/>
    </row>
    <row r="855" customHeight="1" spans="1:4">
      <c r="A855" s="188">
        <v>21203</v>
      </c>
      <c r="B855" s="189" t="s">
        <v>953</v>
      </c>
      <c r="C855" s="190">
        <f>SUM(C856:C857)</f>
        <v>11838</v>
      </c>
      <c r="D855" s="190">
        <f>SUM(D856:D857)</f>
        <v>4420</v>
      </c>
    </row>
    <row r="856" customHeight="1" spans="1:4">
      <c r="A856" s="188">
        <v>2120303</v>
      </c>
      <c r="B856" s="188" t="s">
        <v>954</v>
      </c>
      <c r="C856" s="190">
        <v>9947</v>
      </c>
      <c r="D856" s="192">
        <v>4420</v>
      </c>
    </row>
    <row r="857" customHeight="1" spans="1:4">
      <c r="A857" s="188">
        <v>2120399</v>
      </c>
      <c r="B857" s="188" t="s">
        <v>955</v>
      </c>
      <c r="C857" s="190">
        <v>1891</v>
      </c>
      <c r="D857" s="192"/>
    </row>
    <row r="858" customHeight="1" spans="1:4">
      <c r="A858" s="188">
        <v>21205</v>
      </c>
      <c r="B858" s="189" t="s">
        <v>956</v>
      </c>
      <c r="C858" s="190">
        <f t="shared" ref="C858:C862" si="0">C859</f>
        <v>6895</v>
      </c>
      <c r="D858" s="190">
        <f>D859</f>
        <v>5998.6911</v>
      </c>
    </row>
    <row r="859" customHeight="1" spans="1:4">
      <c r="A859" s="188">
        <v>2120501</v>
      </c>
      <c r="B859" s="188" t="s">
        <v>957</v>
      </c>
      <c r="C859" s="190">
        <v>6895</v>
      </c>
      <c r="D859" s="192">
        <v>5998.6911</v>
      </c>
    </row>
    <row r="860" customHeight="1" spans="1:4">
      <c r="A860" s="188">
        <v>21206</v>
      </c>
      <c r="B860" s="189" t="s">
        <v>958</v>
      </c>
      <c r="C860" s="190">
        <f t="shared" si="0"/>
        <v>243</v>
      </c>
      <c r="D860" s="190">
        <f>D861</f>
        <v>217.1877</v>
      </c>
    </row>
    <row r="861" customHeight="1" spans="1:4">
      <c r="A861" s="188">
        <v>2120601</v>
      </c>
      <c r="B861" s="188" t="s">
        <v>959</v>
      </c>
      <c r="C861" s="190">
        <v>243</v>
      </c>
      <c r="D861" s="192">
        <v>217.1877</v>
      </c>
    </row>
    <row r="862" customHeight="1" spans="1:4">
      <c r="A862" s="188">
        <v>21299</v>
      </c>
      <c r="B862" s="189" t="s">
        <v>960</v>
      </c>
      <c r="C862" s="190">
        <f t="shared" si="0"/>
        <v>1431</v>
      </c>
      <c r="D862" s="190">
        <f>D863</f>
        <v>2500</v>
      </c>
    </row>
    <row r="863" customHeight="1" spans="1:4">
      <c r="A863" s="188">
        <v>2129999</v>
      </c>
      <c r="B863" s="188" t="s">
        <v>961</v>
      </c>
      <c r="C863" s="190">
        <v>1431</v>
      </c>
      <c r="D863" s="192">
        <v>2500</v>
      </c>
    </row>
    <row r="864" customHeight="1" spans="1:4">
      <c r="A864" s="188">
        <v>213</v>
      </c>
      <c r="B864" s="189" t="s">
        <v>962</v>
      </c>
      <c r="C864" s="190">
        <f>C865+C891+C914+C942+C953+C960+C966+C969</f>
        <v>70946</v>
      </c>
      <c r="D864" s="190">
        <f>D865+D891+D914+D942+D953+D960+D966+D969</f>
        <v>49338.879</v>
      </c>
    </row>
    <row r="865" customHeight="1" spans="1:4">
      <c r="A865" s="188">
        <v>21301</v>
      </c>
      <c r="B865" s="189" t="s">
        <v>963</v>
      </c>
      <c r="C865" s="190">
        <f>SUM(C866:C890)</f>
        <v>21650</v>
      </c>
      <c r="D865" s="190">
        <f>SUM(D866:D890)</f>
        <v>26707.4925</v>
      </c>
    </row>
    <row r="866" customHeight="1" spans="1:4">
      <c r="A866" s="188">
        <v>2130101</v>
      </c>
      <c r="B866" s="188" t="s">
        <v>331</v>
      </c>
      <c r="C866" s="190">
        <v>2534</v>
      </c>
      <c r="D866" s="192">
        <v>2612.1293</v>
      </c>
    </row>
    <row r="867" customHeight="1" spans="1:4">
      <c r="A867" s="188">
        <v>2130102</v>
      </c>
      <c r="B867" s="188" t="s">
        <v>332</v>
      </c>
      <c r="C867" s="190"/>
      <c r="D867" s="192"/>
    </row>
    <row r="868" customHeight="1" spans="1:4">
      <c r="A868" s="188">
        <v>2130103</v>
      </c>
      <c r="B868" s="188" t="s">
        <v>333</v>
      </c>
      <c r="C868" s="190"/>
      <c r="D868" s="192"/>
    </row>
    <row r="869" customHeight="1" spans="1:4">
      <c r="A869" s="188">
        <v>2130104</v>
      </c>
      <c r="B869" s="188" t="s">
        <v>340</v>
      </c>
      <c r="C869" s="190">
        <v>1098</v>
      </c>
      <c r="D869" s="192">
        <v>1014.502</v>
      </c>
    </row>
    <row r="870" customHeight="1" spans="1:4">
      <c r="A870" s="188">
        <v>2130105</v>
      </c>
      <c r="B870" s="188" t="s">
        <v>964</v>
      </c>
      <c r="C870" s="190">
        <v>18</v>
      </c>
      <c r="D870" s="192"/>
    </row>
    <row r="871" customHeight="1" spans="1:4">
      <c r="A871" s="188">
        <v>2130106</v>
      </c>
      <c r="B871" s="188" t="s">
        <v>965</v>
      </c>
      <c r="C871" s="190">
        <v>143</v>
      </c>
      <c r="D871" s="192"/>
    </row>
    <row r="872" customHeight="1" spans="1:4">
      <c r="A872" s="188">
        <v>2130108</v>
      </c>
      <c r="B872" s="188" t="s">
        <v>966</v>
      </c>
      <c r="C872" s="190">
        <v>258</v>
      </c>
      <c r="D872" s="192"/>
    </row>
    <row r="873" customHeight="1" spans="1:4">
      <c r="A873" s="188">
        <v>2130109</v>
      </c>
      <c r="B873" s="188" t="s">
        <v>967</v>
      </c>
      <c r="C873" s="190">
        <v>89</v>
      </c>
      <c r="D873" s="192"/>
    </row>
    <row r="874" customHeight="1" spans="1:4">
      <c r="A874" s="188">
        <v>2130110</v>
      </c>
      <c r="B874" s="188" t="s">
        <v>968</v>
      </c>
      <c r="C874" s="190"/>
      <c r="D874" s="192"/>
    </row>
    <row r="875" customHeight="1" spans="1:4">
      <c r="A875" s="188">
        <v>2130111</v>
      </c>
      <c r="B875" s="188" t="s">
        <v>969</v>
      </c>
      <c r="C875" s="190"/>
      <c r="D875" s="192"/>
    </row>
    <row r="876" customHeight="1" spans="1:4">
      <c r="A876" s="188">
        <v>2130112</v>
      </c>
      <c r="B876" s="188" t="s">
        <v>970</v>
      </c>
      <c r="C876" s="190"/>
      <c r="D876" s="192"/>
    </row>
    <row r="877" customHeight="1" spans="1:4">
      <c r="A877" s="188">
        <v>2130114</v>
      </c>
      <c r="B877" s="188" t="s">
        <v>971</v>
      </c>
      <c r="C877" s="190"/>
      <c r="D877" s="192"/>
    </row>
    <row r="878" customHeight="1" spans="1:4">
      <c r="A878" s="188">
        <v>2130119</v>
      </c>
      <c r="B878" s="188" t="s">
        <v>972</v>
      </c>
      <c r="C878" s="190">
        <v>570</v>
      </c>
      <c r="D878" s="192"/>
    </row>
    <row r="879" customHeight="1" spans="1:4">
      <c r="A879" s="188">
        <v>2130120</v>
      </c>
      <c r="B879" s="188" t="s">
        <v>973</v>
      </c>
      <c r="C879" s="190">
        <v>3500</v>
      </c>
      <c r="D879" s="192"/>
    </row>
    <row r="880" customHeight="1" spans="1:4">
      <c r="A880" s="188">
        <v>2130121</v>
      </c>
      <c r="B880" s="188" t="s">
        <v>974</v>
      </c>
      <c r="C880" s="190">
        <v>193</v>
      </c>
      <c r="D880" s="192"/>
    </row>
    <row r="881" customHeight="1" spans="1:4">
      <c r="A881" s="188">
        <v>2130122</v>
      </c>
      <c r="B881" s="188" t="s">
        <v>975</v>
      </c>
      <c r="C881" s="190">
        <v>1298</v>
      </c>
      <c r="D881" s="192">
        <v>22882</v>
      </c>
    </row>
    <row r="882" customHeight="1" spans="1:4">
      <c r="A882" s="188">
        <v>2130124</v>
      </c>
      <c r="B882" s="188" t="s">
        <v>976</v>
      </c>
      <c r="C882" s="190">
        <v>255</v>
      </c>
      <c r="D882" s="192">
        <v>198.8612</v>
      </c>
    </row>
    <row r="883" customHeight="1" spans="1:4">
      <c r="A883" s="188">
        <v>2130125</v>
      </c>
      <c r="B883" s="188" t="s">
        <v>977</v>
      </c>
      <c r="C883" s="190"/>
      <c r="D883" s="192"/>
    </row>
    <row r="884" customHeight="1" spans="1:4">
      <c r="A884" s="188">
        <v>2130126</v>
      </c>
      <c r="B884" s="188" t="s">
        <v>978</v>
      </c>
      <c r="C884" s="190">
        <v>35</v>
      </c>
      <c r="D884" s="192"/>
    </row>
    <row r="885" customHeight="1" spans="1:4">
      <c r="A885" s="188">
        <v>2130135</v>
      </c>
      <c r="B885" s="188" t="s">
        <v>979</v>
      </c>
      <c r="C885" s="190">
        <v>318</v>
      </c>
      <c r="D885" s="192"/>
    </row>
    <row r="886" customHeight="1" spans="1:4">
      <c r="A886" s="188">
        <v>2130142</v>
      </c>
      <c r="B886" s="188" t="s">
        <v>980</v>
      </c>
      <c r="C886" s="190">
        <v>4766</v>
      </c>
      <c r="D886" s="192"/>
    </row>
    <row r="887" customHeight="1" spans="1:4">
      <c r="A887" s="188">
        <v>2130148</v>
      </c>
      <c r="B887" s="188" t="s">
        <v>981</v>
      </c>
      <c r="C887" s="190">
        <v>303</v>
      </c>
      <c r="D887" s="192"/>
    </row>
    <row r="888" customHeight="1" spans="1:4">
      <c r="A888" s="188">
        <v>2130152</v>
      </c>
      <c r="B888" s="188" t="s">
        <v>982</v>
      </c>
      <c r="C888" s="190">
        <v>8</v>
      </c>
      <c r="D888" s="192"/>
    </row>
    <row r="889" customHeight="1" spans="1:4">
      <c r="A889" s="188">
        <v>2130153</v>
      </c>
      <c r="B889" s="188" t="s">
        <v>983</v>
      </c>
      <c r="C889" s="190">
        <v>5004</v>
      </c>
      <c r="D889" s="192"/>
    </row>
    <row r="890" customHeight="1" spans="1:4">
      <c r="A890" s="188">
        <v>2130199</v>
      </c>
      <c r="B890" s="188" t="s">
        <v>984</v>
      </c>
      <c r="C890" s="190">
        <v>1260</v>
      </c>
      <c r="D890" s="192"/>
    </row>
    <row r="891" customHeight="1" spans="1:4">
      <c r="A891" s="188">
        <v>21302</v>
      </c>
      <c r="B891" s="189" t="s">
        <v>985</v>
      </c>
      <c r="C891" s="190">
        <f>SUM(C892:C913)</f>
        <v>4771</v>
      </c>
      <c r="D891" s="190">
        <f>SUM(D892:D913)</f>
        <v>2549.4137</v>
      </c>
    </row>
    <row r="892" customHeight="1" spans="1:4">
      <c r="A892" s="188">
        <v>2130201</v>
      </c>
      <c r="B892" s="188" t="s">
        <v>331</v>
      </c>
      <c r="C892" s="190">
        <v>1970</v>
      </c>
      <c r="D892" s="192">
        <v>1620.3595</v>
      </c>
    </row>
    <row r="893" customHeight="1" spans="1:4">
      <c r="A893" s="188">
        <v>2130202</v>
      </c>
      <c r="B893" s="188" t="s">
        <v>332</v>
      </c>
      <c r="C893" s="190"/>
      <c r="D893" s="192"/>
    </row>
    <row r="894" customHeight="1" spans="1:4">
      <c r="A894" s="188">
        <v>2130203</v>
      </c>
      <c r="B894" s="188" t="s">
        <v>333</v>
      </c>
      <c r="C894" s="190"/>
      <c r="D894" s="192"/>
    </row>
    <row r="895" customHeight="1" spans="1:4">
      <c r="A895" s="188">
        <v>2130204</v>
      </c>
      <c r="B895" s="188" t="s">
        <v>986</v>
      </c>
      <c r="C895" s="190">
        <v>136</v>
      </c>
      <c r="D895" s="192">
        <v>704.0542</v>
      </c>
    </row>
    <row r="896" customHeight="1" spans="1:4">
      <c r="A896" s="188">
        <v>2130205</v>
      </c>
      <c r="B896" s="188" t="s">
        <v>987</v>
      </c>
      <c r="C896" s="190">
        <v>1059</v>
      </c>
      <c r="D896" s="192"/>
    </row>
    <row r="897" customHeight="1" spans="1:4">
      <c r="A897" s="188">
        <v>2130206</v>
      </c>
      <c r="B897" s="188" t="s">
        <v>988</v>
      </c>
      <c r="C897" s="190"/>
      <c r="D897" s="192"/>
    </row>
    <row r="898" customHeight="1" spans="1:4">
      <c r="A898" s="188">
        <v>2130207</v>
      </c>
      <c r="B898" s="188" t="s">
        <v>989</v>
      </c>
      <c r="C898" s="190">
        <v>738</v>
      </c>
      <c r="D898" s="192"/>
    </row>
    <row r="899" customHeight="1" spans="1:4">
      <c r="A899" s="188">
        <v>2130209</v>
      </c>
      <c r="B899" s="188" t="s">
        <v>990</v>
      </c>
      <c r="C899" s="190">
        <v>49</v>
      </c>
      <c r="D899" s="192"/>
    </row>
    <row r="900" customHeight="1" spans="1:4">
      <c r="A900" s="188">
        <v>2130211</v>
      </c>
      <c r="B900" s="188" t="s">
        <v>991</v>
      </c>
      <c r="C900" s="190">
        <v>41</v>
      </c>
      <c r="D900" s="192"/>
    </row>
    <row r="901" customHeight="1" spans="1:4">
      <c r="A901" s="188">
        <v>2130212</v>
      </c>
      <c r="B901" s="188" t="s">
        <v>992</v>
      </c>
      <c r="C901" s="190"/>
      <c r="D901" s="192"/>
    </row>
    <row r="902" customHeight="1" spans="1:4">
      <c r="A902" s="188">
        <v>2130213</v>
      </c>
      <c r="B902" s="188" t="s">
        <v>993</v>
      </c>
      <c r="C902" s="190"/>
      <c r="D902" s="192"/>
    </row>
    <row r="903" customHeight="1" spans="1:4">
      <c r="A903" s="188">
        <v>2130217</v>
      </c>
      <c r="B903" s="188" t="s">
        <v>994</v>
      </c>
      <c r="C903" s="190"/>
      <c r="D903" s="192"/>
    </row>
    <row r="904" customHeight="1" spans="1:4">
      <c r="A904" s="188">
        <v>2130220</v>
      </c>
      <c r="B904" s="188" t="s">
        <v>995</v>
      </c>
      <c r="C904" s="190"/>
      <c r="D904" s="192"/>
    </row>
    <row r="905" customHeight="1" spans="1:4">
      <c r="A905" s="188">
        <v>2130221</v>
      </c>
      <c r="B905" s="188" t="s">
        <v>996</v>
      </c>
      <c r="C905" s="190">
        <v>184</v>
      </c>
      <c r="D905" s="192"/>
    </row>
    <row r="906" customHeight="1" spans="1:4">
      <c r="A906" s="188">
        <v>2130223</v>
      </c>
      <c r="B906" s="188" t="s">
        <v>997</v>
      </c>
      <c r="C906" s="190"/>
      <c r="D906" s="192"/>
    </row>
    <row r="907" customHeight="1" spans="1:4">
      <c r="A907" s="188">
        <v>2130226</v>
      </c>
      <c r="B907" s="188" t="s">
        <v>998</v>
      </c>
      <c r="C907" s="190"/>
      <c r="D907" s="192"/>
    </row>
    <row r="908" customHeight="1" spans="1:4">
      <c r="A908" s="188">
        <v>2130227</v>
      </c>
      <c r="B908" s="188" t="s">
        <v>999</v>
      </c>
      <c r="C908" s="190"/>
      <c r="D908" s="192"/>
    </row>
    <row r="909" customHeight="1" spans="1:4">
      <c r="A909" s="188">
        <v>2130234</v>
      </c>
      <c r="B909" s="188" t="s">
        <v>1000</v>
      </c>
      <c r="C909" s="190">
        <v>343</v>
      </c>
      <c r="D909" s="192">
        <v>56</v>
      </c>
    </row>
    <row r="910" customHeight="1" spans="1:4">
      <c r="A910" s="188">
        <v>2130236</v>
      </c>
      <c r="B910" s="188" t="s">
        <v>1001</v>
      </c>
      <c r="C910" s="190"/>
      <c r="D910" s="192"/>
    </row>
    <row r="911" customHeight="1" spans="1:4">
      <c r="A911" s="188">
        <v>2130237</v>
      </c>
      <c r="B911" s="188" t="s">
        <v>970</v>
      </c>
      <c r="C911" s="190"/>
      <c r="D911" s="192"/>
    </row>
    <row r="912" customHeight="1" spans="1:4">
      <c r="A912" s="188">
        <v>2130238</v>
      </c>
      <c r="B912" s="188" t="s">
        <v>1002</v>
      </c>
      <c r="C912" s="190"/>
      <c r="D912" s="192"/>
    </row>
    <row r="913" customHeight="1" spans="1:4">
      <c r="A913" s="188">
        <v>2130299</v>
      </c>
      <c r="B913" s="188" t="s">
        <v>1003</v>
      </c>
      <c r="C913" s="190">
        <v>251</v>
      </c>
      <c r="D913" s="192">
        <v>169</v>
      </c>
    </row>
    <row r="914" customHeight="1" spans="1:4">
      <c r="A914" s="188">
        <v>21303</v>
      </c>
      <c r="B914" s="189" t="s">
        <v>1004</v>
      </c>
      <c r="C914" s="190">
        <f>SUM(C915:C941)</f>
        <v>16803</v>
      </c>
      <c r="D914" s="190">
        <f>SUM(D915:D941)</f>
        <v>1777.0528</v>
      </c>
    </row>
    <row r="915" customHeight="1" spans="1:4">
      <c r="A915" s="188">
        <v>2130301</v>
      </c>
      <c r="B915" s="188" t="s">
        <v>331</v>
      </c>
      <c r="C915" s="190">
        <v>1932</v>
      </c>
      <c r="D915" s="192">
        <v>1139.0983</v>
      </c>
    </row>
    <row r="916" customHeight="1" spans="1:4">
      <c r="A916" s="188">
        <v>2130302</v>
      </c>
      <c r="B916" s="188" t="s">
        <v>332</v>
      </c>
      <c r="C916" s="190"/>
      <c r="D916" s="192"/>
    </row>
    <row r="917" customHeight="1" spans="1:4">
      <c r="A917" s="188">
        <v>2130303</v>
      </c>
      <c r="B917" s="188" t="s">
        <v>333</v>
      </c>
      <c r="C917" s="190"/>
      <c r="D917" s="192"/>
    </row>
    <row r="918" customHeight="1" spans="1:4">
      <c r="A918" s="188">
        <v>2130304</v>
      </c>
      <c r="B918" s="188" t="s">
        <v>1005</v>
      </c>
      <c r="C918" s="190">
        <v>55</v>
      </c>
      <c r="D918" s="192"/>
    </row>
    <row r="919" customHeight="1" spans="1:4">
      <c r="A919" s="188">
        <v>2130305</v>
      </c>
      <c r="B919" s="188" t="s">
        <v>1006</v>
      </c>
      <c r="C919" s="190">
        <v>10766</v>
      </c>
      <c r="D919" s="192"/>
    </row>
    <row r="920" customHeight="1" spans="1:4">
      <c r="A920" s="188">
        <v>2130306</v>
      </c>
      <c r="B920" s="188" t="s">
        <v>1007</v>
      </c>
      <c r="C920" s="190">
        <v>1468</v>
      </c>
      <c r="D920" s="192">
        <v>637.9545</v>
      </c>
    </row>
    <row r="921" customHeight="1" spans="1:4">
      <c r="A921" s="188">
        <v>2130307</v>
      </c>
      <c r="B921" s="188" t="s">
        <v>1008</v>
      </c>
      <c r="C921" s="190"/>
      <c r="D921" s="192"/>
    </row>
    <row r="922" customHeight="1" spans="1:4">
      <c r="A922" s="188">
        <v>2130308</v>
      </c>
      <c r="B922" s="188" t="s">
        <v>1009</v>
      </c>
      <c r="C922" s="190">
        <v>72</v>
      </c>
      <c r="D922" s="192"/>
    </row>
    <row r="923" customHeight="1" spans="1:4">
      <c r="A923" s="188">
        <v>2130309</v>
      </c>
      <c r="B923" s="188" t="s">
        <v>1010</v>
      </c>
      <c r="C923" s="190"/>
      <c r="D923" s="192"/>
    </row>
    <row r="924" customHeight="1" spans="1:4">
      <c r="A924" s="188">
        <v>2130310</v>
      </c>
      <c r="B924" s="188" t="s">
        <v>1011</v>
      </c>
      <c r="C924" s="190">
        <v>412</v>
      </c>
      <c r="D924" s="192"/>
    </row>
    <row r="925" customHeight="1" spans="1:4">
      <c r="A925" s="188">
        <v>2130311</v>
      </c>
      <c r="B925" s="188" t="s">
        <v>1012</v>
      </c>
      <c r="C925" s="190"/>
      <c r="D925" s="192"/>
    </row>
    <row r="926" customHeight="1" spans="1:4">
      <c r="A926" s="188">
        <v>2130312</v>
      </c>
      <c r="B926" s="188" t="s">
        <v>1013</v>
      </c>
      <c r="C926" s="190"/>
      <c r="D926" s="192"/>
    </row>
    <row r="927" customHeight="1" spans="1:4">
      <c r="A927" s="188">
        <v>2130313</v>
      </c>
      <c r="B927" s="188" t="s">
        <v>1014</v>
      </c>
      <c r="C927" s="190"/>
      <c r="D927" s="192"/>
    </row>
    <row r="928" customHeight="1" spans="1:4">
      <c r="A928" s="188">
        <v>2130314</v>
      </c>
      <c r="B928" s="188" t="s">
        <v>1015</v>
      </c>
      <c r="C928" s="190">
        <v>318</v>
      </c>
      <c r="D928" s="192"/>
    </row>
    <row r="929" customHeight="1" spans="1:4">
      <c r="A929" s="188">
        <v>2130315</v>
      </c>
      <c r="B929" s="188" t="s">
        <v>1016</v>
      </c>
      <c r="C929" s="190">
        <v>96</v>
      </c>
      <c r="D929" s="192"/>
    </row>
    <row r="930" customHeight="1" spans="1:4">
      <c r="A930" s="188">
        <v>2130316</v>
      </c>
      <c r="B930" s="188" t="s">
        <v>1017</v>
      </c>
      <c r="C930" s="190">
        <v>241</v>
      </c>
      <c r="D930" s="192"/>
    </row>
    <row r="931" customHeight="1" spans="1:4">
      <c r="A931" s="188">
        <v>2130317</v>
      </c>
      <c r="B931" s="188" t="s">
        <v>1018</v>
      </c>
      <c r="C931" s="190"/>
      <c r="D931" s="192"/>
    </row>
    <row r="932" customHeight="1" spans="1:4">
      <c r="A932" s="188">
        <v>2130318</v>
      </c>
      <c r="B932" s="188" t="s">
        <v>1019</v>
      </c>
      <c r="C932" s="190"/>
      <c r="D932" s="192"/>
    </row>
    <row r="933" customHeight="1" spans="1:4">
      <c r="A933" s="188">
        <v>2130319</v>
      </c>
      <c r="B933" s="188" t="s">
        <v>1020</v>
      </c>
      <c r="C933" s="190"/>
      <c r="D933" s="192"/>
    </row>
    <row r="934" customHeight="1" spans="1:4">
      <c r="A934" s="188">
        <v>2130321</v>
      </c>
      <c r="B934" s="188" t="s">
        <v>1021</v>
      </c>
      <c r="C934" s="190">
        <v>26</v>
      </c>
      <c r="D934" s="192"/>
    </row>
    <row r="935" customHeight="1" spans="1:4">
      <c r="A935" s="188">
        <v>2130322</v>
      </c>
      <c r="B935" s="188" t="s">
        <v>1022</v>
      </c>
      <c r="C935" s="190"/>
      <c r="D935" s="192"/>
    </row>
    <row r="936" customHeight="1" spans="1:4">
      <c r="A936" s="188">
        <v>2130333</v>
      </c>
      <c r="B936" s="188" t="s">
        <v>997</v>
      </c>
      <c r="C936" s="190"/>
      <c r="D936" s="192"/>
    </row>
    <row r="937" customHeight="1" spans="1:4">
      <c r="A937" s="188">
        <v>2130334</v>
      </c>
      <c r="B937" s="188" t="s">
        <v>1023</v>
      </c>
      <c r="C937" s="190"/>
      <c r="D937" s="192"/>
    </row>
    <row r="938" customHeight="1" spans="1:4">
      <c r="A938" s="188">
        <v>2130335</v>
      </c>
      <c r="B938" s="188" t="s">
        <v>1024</v>
      </c>
      <c r="C938" s="190">
        <v>44</v>
      </c>
      <c r="D938" s="192"/>
    </row>
    <row r="939" customHeight="1" spans="1:4">
      <c r="A939" s="188">
        <v>2130336</v>
      </c>
      <c r="B939" s="188" t="s">
        <v>1025</v>
      </c>
      <c r="C939" s="190"/>
      <c r="D939" s="192"/>
    </row>
    <row r="940" customHeight="1" spans="1:4">
      <c r="A940" s="188">
        <v>2130337</v>
      </c>
      <c r="B940" s="188" t="s">
        <v>1026</v>
      </c>
      <c r="C940" s="190"/>
      <c r="D940" s="192"/>
    </row>
    <row r="941" customHeight="1" spans="1:4">
      <c r="A941" s="188">
        <v>2130399</v>
      </c>
      <c r="B941" s="188" t="s">
        <v>1027</v>
      </c>
      <c r="C941" s="190">
        <v>1373</v>
      </c>
      <c r="D941" s="192"/>
    </row>
    <row r="942" customHeight="1" spans="1:4">
      <c r="A942" s="188">
        <v>21305</v>
      </c>
      <c r="B942" s="189" t="s">
        <v>1028</v>
      </c>
      <c r="C942" s="190">
        <f>SUM(C943:C952)</f>
        <v>14651</v>
      </c>
      <c r="D942" s="190">
        <f>SUM(D943:D952)</f>
        <v>0</v>
      </c>
    </row>
    <row r="943" customHeight="1" spans="1:4">
      <c r="A943" s="188">
        <v>2130501</v>
      </c>
      <c r="B943" s="188" t="s">
        <v>331</v>
      </c>
      <c r="C943" s="190">
        <v>6108</v>
      </c>
      <c r="D943" s="192"/>
    </row>
    <row r="944" customHeight="1" spans="1:4">
      <c r="A944" s="188">
        <v>2130502</v>
      </c>
      <c r="B944" s="188" t="s">
        <v>332</v>
      </c>
      <c r="C944" s="190"/>
      <c r="D944" s="192"/>
    </row>
    <row r="945" customHeight="1" spans="1:4">
      <c r="A945" s="188">
        <v>2130503</v>
      </c>
      <c r="B945" s="188" t="s">
        <v>333</v>
      </c>
      <c r="C945" s="190"/>
      <c r="D945" s="192"/>
    </row>
    <row r="946" customHeight="1" spans="1:4">
      <c r="A946" s="188">
        <v>2130504</v>
      </c>
      <c r="B946" s="188" t="s">
        <v>1029</v>
      </c>
      <c r="C946" s="190">
        <v>1481</v>
      </c>
      <c r="D946" s="192"/>
    </row>
    <row r="947" customHeight="1" spans="1:4">
      <c r="A947" s="188">
        <v>2130505</v>
      </c>
      <c r="B947" s="188" t="s">
        <v>1030</v>
      </c>
      <c r="C947" s="190">
        <v>3</v>
      </c>
      <c r="D947" s="192"/>
    </row>
    <row r="948" customHeight="1" spans="1:4">
      <c r="A948" s="188">
        <v>2130506</v>
      </c>
      <c r="B948" s="188" t="s">
        <v>1031</v>
      </c>
      <c r="C948" s="190"/>
      <c r="D948" s="192"/>
    </row>
    <row r="949" customHeight="1" spans="1:4">
      <c r="A949" s="188">
        <v>2130507</v>
      </c>
      <c r="B949" s="188" t="s">
        <v>1032</v>
      </c>
      <c r="C949" s="190">
        <v>121</v>
      </c>
      <c r="D949" s="192"/>
    </row>
    <row r="950" customHeight="1" spans="1:4">
      <c r="A950" s="188">
        <v>2130508</v>
      </c>
      <c r="B950" s="188" t="s">
        <v>1033</v>
      </c>
      <c r="C950" s="190"/>
      <c r="D950" s="192"/>
    </row>
    <row r="951" customHeight="1" spans="1:4">
      <c r="A951" s="188">
        <v>2130550</v>
      </c>
      <c r="B951" s="188" t="s">
        <v>340</v>
      </c>
      <c r="C951" s="190"/>
      <c r="D951" s="192"/>
    </row>
    <row r="952" customHeight="1" spans="1:4">
      <c r="A952" s="188">
        <v>2130599</v>
      </c>
      <c r="B952" s="188" t="s">
        <v>1034</v>
      </c>
      <c r="C952" s="190">
        <v>6938</v>
      </c>
      <c r="D952" s="192"/>
    </row>
    <row r="953" customHeight="1" spans="1:4">
      <c r="A953" s="188">
        <v>21307</v>
      </c>
      <c r="B953" s="189" t="s">
        <v>1035</v>
      </c>
      <c r="C953" s="190">
        <f>SUM(C954:C959)</f>
        <v>5507</v>
      </c>
      <c r="D953" s="190">
        <f>SUM(D954:D959)</f>
        <v>5543.92</v>
      </c>
    </row>
    <row r="954" customHeight="1" spans="1:4">
      <c r="A954" s="188">
        <v>2130701</v>
      </c>
      <c r="B954" s="188" t="s">
        <v>1036</v>
      </c>
      <c r="C954" s="190">
        <v>454</v>
      </c>
      <c r="D954" s="192"/>
    </row>
    <row r="955" customHeight="1" spans="1:4">
      <c r="A955" s="188">
        <v>2130704</v>
      </c>
      <c r="B955" s="188" t="s">
        <v>1037</v>
      </c>
      <c r="C955" s="190"/>
      <c r="D955" s="192"/>
    </row>
    <row r="956" customHeight="1" spans="1:4">
      <c r="A956" s="188">
        <v>2130705</v>
      </c>
      <c r="B956" s="188" t="s">
        <v>1038</v>
      </c>
      <c r="C956" s="190">
        <v>4743</v>
      </c>
      <c r="D956" s="192">
        <v>5543.92</v>
      </c>
    </row>
    <row r="957" customHeight="1" spans="1:4">
      <c r="A957" s="188">
        <v>2130706</v>
      </c>
      <c r="B957" s="188" t="s">
        <v>1039</v>
      </c>
      <c r="C957" s="190">
        <v>170</v>
      </c>
      <c r="D957" s="192"/>
    </row>
    <row r="958" customHeight="1" spans="1:4">
      <c r="A958" s="188">
        <v>2130707</v>
      </c>
      <c r="B958" s="188" t="s">
        <v>1040</v>
      </c>
      <c r="C958" s="190"/>
      <c r="D958" s="192"/>
    </row>
    <row r="959" customHeight="1" spans="1:4">
      <c r="A959" s="188">
        <v>2130799</v>
      </c>
      <c r="B959" s="188" t="s">
        <v>1041</v>
      </c>
      <c r="C959" s="190">
        <v>140</v>
      </c>
      <c r="D959" s="192"/>
    </row>
    <row r="960" customHeight="1" spans="1:4">
      <c r="A960" s="188">
        <v>21308</v>
      </c>
      <c r="B960" s="189" t="s">
        <v>1042</v>
      </c>
      <c r="C960" s="190">
        <f>SUM(C961:C965)</f>
        <v>3276</v>
      </c>
      <c r="D960" s="190">
        <f>SUM(D961:D965)</f>
        <v>1916</v>
      </c>
    </row>
    <row r="961" customHeight="1" spans="1:4">
      <c r="A961" s="188">
        <v>2130801</v>
      </c>
      <c r="B961" s="188" t="s">
        <v>1043</v>
      </c>
      <c r="C961" s="190"/>
      <c r="D961" s="192"/>
    </row>
    <row r="962" customHeight="1" spans="1:4">
      <c r="A962" s="188">
        <v>2130803</v>
      </c>
      <c r="B962" s="188" t="s">
        <v>1044</v>
      </c>
      <c r="C962" s="190">
        <v>3121</v>
      </c>
      <c r="D962" s="192">
        <v>1888</v>
      </c>
    </row>
    <row r="963" customHeight="1" spans="1:4">
      <c r="A963" s="188">
        <v>2130804</v>
      </c>
      <c r="B963" s="188" t="s">
        <v>1045</v>
      </c>
      <c r="C963" s="190">
        <v>155</v>
      </c>
      <c r="D963" s="192">
        <v>28</v>
      </c>
    </row>
    <row r="964" customHeight="1" spans="1:4">
      <c r="A964" s="188">
        <v>2130805</v>
      </c>
      <c r="B964" s="188" t="s">
        <v>1046</v>
      </c>
      <c r="C964" s="190"/>
      <c r="D964" s="192"/>
    </row>
    <row r="965" customHeight="1" spans="1:4">
      <c r="A965" s="188">
        <v>2130899</v>
      </c>
      <c r="B965" s="188" t="s">
        <v>1047</v>
      </c>
      <c r="C965" s="190"/>
      <c r="D965" s="192"/>
    </row>
    <row r="966" customHeight="1" spans="1:4">
      <c r="A966" s="188">
        <v>21309</v>
      </c>
      <c r="B966" s="189" t="s">
        <v>1048</v>
      </c>
      <c r="C966" s="190">
        <f>SUM(C967:C968)</f>
        <v>1059</v>
      </c>
      <c r="D966" s="190">
        <f>SUM(D967:D968)</f>
        <v>0</v>
      </c>
    </row>
    <row r="967" customHeight="1" spans="1:4">
      <c r="A967" s="188">
        <v>2130901</v>
      </c>
      <c r="B967" s="188" t="s">
        <v>1049</v>
      </c>
      <c r="C967" s="190">
        <v>86</v>
      </c>
      <c r="D967" s="192"/>
    </row>
    <row r="968" customHeight="1" spans="1:4">
      <c r="A968" s="188">
        <v>2130999</v>
      </c>
      <c r="B968" s="188" t="s">
        <v>1050</v>
      </c>
      <c r="C968" s="190">
        <v>973</v>
      </c>
      <c r="D968" s="192"/>
    </row>
    <row r="969" customHeight="1" spans="1:4">
      <c r="A969" s="188">
        <v>21399</v>
      </c>
      <c r="B969" s="189" t="s">
        <v>1051</v>
      </c>
      <c r="C969" s="190">
        <f>SUM(C970:C971)</f>
        <v>3229</v>
      </c>
      <c r="D969" s="190">
        <f>SUM(D970:D971)</f>
        <v>10845</v>
      </c>
    </row>
    <row r="970" customHeight="1" spans="1:4">
      <c r="A970" s="188">
        <v>2139901</v>
      </c>
      <c r="B970" s="188" t="s">
        <v>1052</v>
      </c>
      <c r="C970" s="190"/>
      <c r="D970" s="192"/>
    </row>
    <row r="971" customHeight="1" spans="1:4">
      <c r="A971" s="188">
        <v>2139999</v>
      </c>
      <c r="B971" s="188" t="s">
        <v>1053</v>
      </c>
      <c r="C971" s="190">
        <v>3229</v>
      </c>
      <c r="D971" s="192">
        <v>10845</v>
      </c>
    </row>
    <row r="972" customHeight="1" spans="1:4">
      <c r="A972" s="188">
        <v>214</v>
      </c>
      <c r="B972" s="189" t="s">
        <v>1054</v>
      </c>
      <c r="C972" s="190">
        <f>C973+C994+C1004+C1014+C1021</f>
        <v>24154</v>
      </c>
      <c r="D972" s="190">
        <f>D973+D994+D1004+D1014+D1021</f>
        <v>9003.4444</v>
      </c>
    </row>
    <row r="973" customHeight="1" spans="1:4">
      <c r="A973" s="188">
        <v>21401</v>
      </c>
      <c r="B973" s="189" t="s">
        <v>1055</v>
      </c>
      <c r="C973" s="190">
        <f>SUM(C974:C993)</f>
        <v>18050</v>
      </c>
      <c r="D973" s="190">
        <f>SUM(D974:D993)</f>
        <v>9003.4444</v>
      </c>
    </row>
    <row r="974" customHeight="1" spans="1:4">
      <c r="A974" s="188">
        <v>2140101</v>
      </c>
      <c r="B974" s="188" t="s">
        <v>331</v>
      </c>
      <c r="C974" s="190">
        <v>3487</v>
      </c>
      <c r="D974" s="192">
        <v>1076.8391</v>
      </c>
    </row>
    <row r="975" customHeight="1" spans="1:4">
      <c r="A975" s="188">
        <v>2140102</v>
      </c>
      <c r="B975" s="188" t="s">
        <v>332</v>
      </c>
      <c r="C975" s="190"/>
      <c r="D975" s="192"/>
    </row>
    <row r="976" customHeight="1" spans="1:4">
      <c r="A976" s="188">
        <v>2140103</v>
      </c>
      <c r="B976" s="188" t="s">
        <v>333</v>
      </c>
      <c r="C976" s="190"/>
      <c r="D976" s="192"/>
    </row>
    <row r="977" customHeight="1" spans="1:4">
      <c r="A977" s="188">
        <v>2140104</v>
      </c>
      <c r="B977" s="188" t="s">
        <v>1056</v>
      </c>
      <c r="C977" s="190">
        <v>8895</v>
      </c>
      <c r="D977" s="192">
        <v>4230</v>
      </c>
    </row>
    <row r="978" customHeight="1" spans="1:4">
      <c r="A978" s="188">
        <v>2140106</v>
      </c>
      <c r="B978" s="188" t="s">
        <v>1057</v>
      </c>
      <c r="C978" s="190">
        <v>3060</v>
      </c>
      <c r="D978" s="192">
        <v>748</v>
      </c>
    </row>
    <row r="979" customHeight="1" spans="1:4">
      <c r="A979" s="188">
        <v>2140109</v>
      </c>
      <c r="B979" s="188" t="s">
        <v>1058</v>
      </c>
      <c r="C979" s="190"/>
      <c r="D979" s="192"/>
    </row>
    <row r="980" customHeight="1" spans="1:4">
      <c r="A980" s="188">
        <v>2140110</v>
      </c>
      <c r="B980" s="188" t="s">
        <v>1059</v>
      </c>
      <c r="C980" s="190">
        <v>211</v>
      </c>
      <c r="D980" s="192">
        <v>1080.27</v>
      </c>
    </row>
    <row r="981" customHeight="1" spans="1:4">
      <c r="A981" s="188">
        <v>2140112</v>
      </c>
      <c r="B981" s="188" t="s">
        <v>1060</v>
      </c>
      <c r="C981" s="190">
        <v>1363</v>
      </c>
      <c r="D981" s="192">
        <v>1516.9651</v>
      </c>
    </row>
    <row r="982" customHeight="1" spans="1:4">
      <c r="A982" s="188">
        <v>2140114</v>
      </c>
      <c r="B982" s="188" t="s">
        <v>1061</v>
      </c>
      <c r="C982" s="190"/>
      <c r="D982" s="192"/>
    </row>
    <row r="983" customHeight="1" spans="1:4">
      <c r="A983" s="188">
        <v>2140122</v>
      </c>
      <c r="B983" s="188" t="s">
        <v>1062</v>
      </c>
      <c r="C983" s="190"/>
      <c r="D983" s="192"/>
    </row>
    <row r="984" customHeight="1" spans="1:4">
      <c r="A984" s="188">
        <v>2140123</v>
      </c>
      <c r="B984" s="188" t="s">
        <v>1063</v>
      </c>
      <c r="C984" s="190"/>
      <c r="D984" s="192"/>
    </row>
    <row r="985" customHeight="1" spans="1:4">
      <c r="A985" s="188">
        <v>2140127</v>
      </c>
      <c r="B985" s="188" t="s">
        <v>1064</v>
      </c>
      <c r="C985" s="190">
        <v>10</v>
      </c>
      <c r="D985" s="192"/>
    </row>
    <row r="986" customHeight="1" spans="1:4">
      <c r="A986" s="188">
        <v>2140128</v>
      </c>
      <c r="B986" s="188" t="s">
        <v>1065</v>
      </c>
      <c r="C986" s="190">
        <v>2</v>
      </c>
      <c r="D986" s="192"/>
    </row>
    <row r="987" customHeight="1" spans="1:4">
      <c r="A987" s="188">
        <v>2140129</v>
      </c>
      <c r="B987" s="188" t="s">
        <v>1066</v>
      </c>
      <c r="C987" s="190"/>
      <c r="D987" s="192"/>
    </row>
    <row r="988" customHeight="1" spans="1:4">
      <c r="A988" s="188">
        <v>2140130</v>
      </c>
      <c r="B988" s="188" t="s">
        <v>1067</v>
      </c>
      <c r="C988" s="190"/>
      <c r="D988" s="192"/>
    </row>
    <row r="989" customHeight="1" spans="1:4">
      <c r="A989" s="188">
        <v>2140131</v>
      </c>
      <c r="B989" s="188" t="s">
        <v>1068</v>
      </c>
      <c r="C989" s="190"/>
      <c r="D989" s="192"/>
    </row>
    <row r="990" customHeight="1" spans="1:4">
      <c r="A990" s="188">
        <v>2140133</v>
      </c>
      <c r="B990" s="188" t="s">
        <v>1069</v>
      </c>
      <c r="C990" s="190"/>
      <c r="D990" s="192"/>
    </row>
    <row r="991" customHeight="1" spans="1:4">
      <c r="A991" s="188">
        <v>2140136</v>
      </c>
      <c r="B991" s="188" t="s">
        <v>1070</v>
      </c>
      <c r="C991" s="190">
        <v>381</v>
      </c>
      <c r="D991" s="192">
        <v>351.3702</v>
      </c>
    </row>
    <row r="992" customHeight="1" spans="1:4">
      <c r="A992" s="188">
        <v>2140138</v>
      </c>
      <c r="B992" s="188" t="s">
        <v>1071</v>
      </c>
      <c r="C992" s="190"/>
      <c r="D992" s="192"/>
    </row>
    <row r="993" customHeight="1" spans="1:4">
      <c r="A993" s="188">
        <v>2140199</v>
      </c>
      <c r="B993" s="188" t="s">
        <v>1072</v>
      </c>
      <c r="C993" s="190">
        <v>641</v>
      </c>
      <c r="D993" s="192"/>
    </row>
    <row r="994" customHeight="1" spans="1:4">
      <c r="A994" s="188">
        <v>21402</v>
      </c>
      <c r="B994" s="189" t="s">
        <v>1073</v>
      </c>
      <c r="C994" s="190">
        <f>SUM(C995:C1003)</f>
        <v>10</v>
      </c>
      <c r="D994" s="190">
        <f>SUM(D995:D1003)</f>
        <v>0</v>
      </c>
    </row>
    <row r="995" customHeight="1" spans="1:4">
      <c r="A995" s="188">
        <v>2140201</v>
      </c>
      <c r="B995" s="188" t="s">
        <v>331</v>
      </c>
      <c r="C995" s="190">
        <v>10</v>
      </c>
      <c r="D995" s="192"/>
    </row>
    <row r="996" customHeight="1" spans="1:4">
      <c r="A996" s="188">
        <v>2140202</v>
      </c>
      <c r="B996" s="188" t="s">
        <v>332</v>
      </c>
      <c r="C996" s="190"/>
      <c r="D996" s="192"/>
    </row>
    <row r="997" customHeight="1" spans="1:4">
      <c r="A997" s="188">
        <v>2140203</v>
      </c>
      <c r="B997" s="188" t="s">
        <v>333</v>
      </c>
      <c r="C997" s="190"/>
      <c r="D997" s="192"/>
    </row>
    <row r="998" customHeight="1" spans="1:4">
      <c r="A998" s="188">
        <v>2140204</v>
      </c>
      <c r="B998" s="188" t="s">
        <v>1074</v>
      </c>
      <c r="C998" s="190"/>
      <c r="D998" s="192"/>
    </row>
    <row r="999" customHeight="1" spans="1:4">
      <c r="A999" s="188">
        <v>2140205</v>
      </c>
      <c r="B999" s="188" t="s">
        <v>1075</v>
      </c>
      <c r="C999" s="190"/>
      <c r="D999" s="192"/>
    </row>
    <row r="1000" customHeight="1" spans="1:4">
      <c r="A1000" s="188">
        <v>2140206</v>
      </c>
      <c r="B1000" s="188" t="s">
        <v>1076</v>
      </c>
      <c r="C1000" s="190"/>
      <c r="D1000" s="192"/>
    </row>
    <row r="1001" customHeight="1" spans="1:4">
      <c r="A1001" s="188">
        <v>2140207</v>
      </c>
      <c r="B1001" s="188" t="s">
        <v>1077</v>
      </c>
      <c r="C1001" s="190"/>
      <c r="D1001" s="192"/>
    </row>
    <row r="1002" customHeight="1" spans="1:4">
      <c r="A1002" s="188">
        <v>2140208</v>
      </c>
      <c r="B1002" s="188" t="s">
        <v>1078</v>
      </c>
      <c r="C1002" s="190"/>
      <c r="D1002" s="192"/>
    </row>
    <row r="1003" customHeight="1" spans="1:4">
      <c r="A1003" s="188">
        <v>2140299</v>
      </c>
      <c r="B1003" s="188" t="s">
        <v>1079</v>
      </c>
      <c r="C1003" s="190"/>
      <c r="D1003" s="192"/>
    </row>
    <row r="1004" customHeight="1" spans="1:4">
      <c r="A1004" s="188">
        <v>21403</v>
      </c>
      <c r="B1004" s="189" t="s">
        <v>1080</v>
      </c>
      <c r="C1004" s="190">
        <f>SUM(C1005:C1013)</f>
        <v>0</v>
      </c>
      <c r="D1004" s="190">
        <f>SUM(D1005:D1013)</f>
        <v>0</v>
      </c>
    </row>
    <row r="1005" customHeight="1" spans="1:4">
      <c r="A1005" s="188">
        <v>2140301</v>
      </c>
      <c r="B1005" s="188" t="s">
        <v>331</v>
      </c>
      <c r="C1005" s="190"/>
      <c r="D1005" s="192"/>
    </row>
    <row r="1006" customHeight="1" spans="1:4">
      <c r="A1006" s="188">
        <v>2140302</v>
      </c>
      <c r="B1006" s="188" t="s">
        <v>332</v>
      </c>
      <c r="C1006" s="190"/>
      <c r="D1006" s="192"/>
    </row>
    <row r="1007" customHeight="1" spans="1:4">
      <c r="A1007" s="188">
        <v>2140303</v>
      </c>
      <c r="B1007" s="188" t="s">
        <v>333</v>
      </c>
      <c r="C1007" s="190"/>
      <c r="D1007" s="192"/>
    </row>
    <row r="1008" customHeight="1" spans="1:4">
      <c r="A1008" s="188">
        <v>2140304</v>
      </c>
      <c r="B1008" s="188" t="s">
        <v>1081</v>
      </c>
      <c r="C1008" s="190"/>
      <c r="D1008" s="192"/>
    </row>
    <row r="1009" customHeight="1" spans="1:4">
      <c r="A1009" s="188">
        <v>2140305</v>
      </c>
      <c r="B1009" s="188" t="s">
        <v>1082</v>
      </c>
      <c r="C1009" s="190"/>
      <c r="D1009" s="192"/>
    </row>
    <row r="1010" customHeight="1" spans="1:4">
      <c r="A1010" s="188">
        <v>2140306</v>
      </c>
      <c r="B1010" s="188" t="s">
        <v>1083</v>
      </c>
      <c r="C1010" s="190"/>
      <c r="D1010" s="192"/>
    </row>
    <row r="1011" customHeight="1" spans="1:4">
      <c r="A1011" s="188">
        <v>2140307</v>
      </c>
      <c r="B1011" s="188" t="s">
        <v>1084</v>
      </c>
      <c r="C1011" s="190"/>
      <c r="D1011" s="192"/>
    </row>
    <row r="1012" customHeight="1" spans="1:4">
      <c r="A1012" s="188">
        <v>2140308</v>
      </c>
      <c r="B1012" s="188" t="s">
        <v>1085</v>
      </c>
      <c r="C1012" s="190"/>
      <c r="D1012" s="192"/>
    </row>
    <row r="1013" customHeight="1" spans="1:4">
      <c r="A1013" s="188">
        <v>2140399</v>
      </c>
      <c r="B1013" s="188" t="s">
        <v>1086</v>
      </c>
      <c r="C1013" s="190"/>
      <c r="D1013" s="192"/>
    </row>
    <row r="1014" customHeight="1" spans="1:4">
      <c r="A1014" s="188">
        <v>21405</v>
      </c>
      <c r="B1014" s="189" t="s">
        <v>1087</v>
      </c>
      <c r="C1014" s="190">
        <f>SUM(C1015:C1020)</f>
        <v>0</v>
      </c>
      <c r="D1014" s="190">
        <f>SUM(D1015:D1020)</f>
        <v>0</v>
      </c>
    </row>
    <row r="1015" customHeight="1" spans="1:4">
      <c r="A1015" s="188">
        <v>2140501</v>
      </c>
      <c r="B1015" s="188" t="s">
        <v>331</v>
      </c>
      <c r="C1015" s="190"/>
      <c r="D1015" s="192"/>
    </row>
    <row r="1016" customHeight="1" spans="1:4">
      <c r="A1016" s="188">
        <v>2140502</v>
      </c>
      <c r="B1016" s="188" t="s">
        <v>332</v>
      </c>
      <c r="C1016" s="190"/>
      <c r="D1016" s="192"/>
    </row>
    <row r="1017" customHeight="1" spans="1:4">
      <c r="A1017" s="188">
        <v>2140503</v>
      </c>
      <c r="B1017" s="188" t="s">
        <v>333</v>
      </c>
      <c r="C1017" s="190"/>
      <c r="D1017" s="192"/>
    </row>
    <row r="1018" customHeight="1" spans="1:4">
      <c r="A1018" s="188">
        <v>2140504</v>
      </c>
      <c r="B1018" s="188" t="s">
        <v>1078</v>
      </c>
      <c r="C1018" s="190"/>
      <c r="D1018" s="192"/>
    </row>
    <row r="1019" customHeight="1" spans="1:4">
      <c r="A1019" s="188">
        <v>2140505</v>
      </c>
      <c r="B1019" s="188" t="s">
        <v>1088</v>
      </c>
      <c r="C1019" s="190"/>
      <c r="D1019" s="192"/>
    </row>
    <row r="1020" customHeight="1" spans="1:4">
      <c r="A1020" s="188">
        <v>2140599</v>
      </c>
      <c r="B1020" s="188" t="s">
        <v>1089</v>
      </c>
      <c r="C1020" s="190"/>
      <c r="D1020" s="192"/>
    </row>
    <row r="1021" customHeight="1" spans="1:4">
      <c r="A1021" s="188">
        <v>21499</v>
      </c>
      <c r="B1021" s="189" t="s">
        <v>1090</v>
      </c>
      <c r="C1021" s="190">
        <f>SUM(C1022:C1023)</f>
        <v>6094</v>
      </c>
      <c r="D1021" s="190">
        <f>SUM(D1022:D1023)</f>
        <v>0</v>
      </c>
    </row>
    <row r="1022" customHeight="1" spans="1:4">
      <c r="A1022" s="188">
        <v>2149901</v>
      </c>
      <c r="B1022" s="188" t="s">
        <v>1091</v>
      </c>
      <c r="C1022" s="190">
        <v>618</v>
      </c>
      <c r="D1022" s="192"/>
    </row>
    <row r="1023" customHeight="1" spans="1:4">
      <c r="A1023" s="188">
        <v>2149999</v>
      </c>
      <c r="B1023" s="188" t="s">
        <v>1092</v>
      </c>
      <c r="C1023" s="190">
        <v>5476</v>
      </c>
      <c r="D1023" s="192"/>
    </row>
    <row r="1024" customHeight="1" spans="1:4">
      <c r="A1024" s="188">
        <v>215</v>
      </c>
      <c r="B1024" s="189" t="s">
        <v>1093</v>
      </c>
      <c r="C1024" s="190">
        <f>C1025+C1035+C1051+C1056+C1067+C1074+C1082</f>
        <v>2791</v>
      </c>
      <c r="D1024" s="190">
        <f>D1025+D1035+D1051+D1056+D1067+D1074+D1082</f>
        <v>982.3143</v>
      </c>
    </row>
    <row r="1025" customHeight="1" spans="1:4">
      <c r="A1025" s="188">
        <v>21501</v>
      </c>
      <c r="B1025" s="189" t="s">
        <v>1094</v>
      </c>
      <c r="C1025" s="190">
        <f>SUM(C1026:C1034)</f>
        <v>133</v>
      </c>
      <c r="D1025" s="190">
        <f>SUM(D1026:D1034)</f>
        <v>484.71</v>
      </c>
    </row>
    <row r="1026" customHeight="1" spans="1:4">
      <c r="A1026" s="188">
        <v>2150101</v>
      </c>
      <c r="B1026" s="188" t="s">
        <v>331</v>
      </c>
      <c r="C1026" s="190">
        <v>133</v>
      </c>
      <c r="D1026" s="192">
        <v>484.71</v>
      </c>
    </row>
    <row r="1027" customHeight="1" spans="1:4">
      <c r="A1027" s="188">
        <v>2150102</v>
      </c>
      <c r="B1027" s="188" t="s">
        <v>332</v>
      </c>
      <c r="C1027" s="190"/>
      <c r="D1027" s="192"/>
    </row>
    <row r="1028" customHeight="1" spans="1:4">
      <c r="A1028" s="188">
        <v>2150103</v>
      </c>
      <c r="B1028" s="188" t="s">
        <v>333</v>
      </c>
      <c r="C1028" s="190"/>
      <c r="D1028" s="192"/>
    </row>
    <row r="1029" customHeight="1" spans="1:4">
      <c r="A1029" s="188">
        <v>2150104</v>
      </c>
      <c r="B1029" s="188" t="s">
        <v>1095</v>
      </c>
      <c r="C1029" s="190"/>
      <c r="D1029" s="192"/>
    </row>
    <row r="1030" customHeight="1" spans="1:4">
      <c r="A1030" s="188">
        <v>2150105</v>
      </c>
      <c r="B1030" s="188" t="s">
        <v>1096</v>
      </c>
      <c r="C1030" s="190"/>
      <c r="D1030" s="192"/>
    </row>
    <row r="1031" customHeight="1" spans="1:4">
      <c r="A1031" s="188">
        <v>2150106</v>
      </c>
      <c r="B1031" s="188" t="s">
        <v>1097</v>
      </c>
      <c r="C1031" s="190"/>
      <c r="D1031" s="192"/>
    </row>
    <row r="1032" customHeight="1" spans="1:4">
      <c r="A1032" s="188">
        <v>2150107</v>
      </c>
      <c r="B1032" s="188" t="s">
        <v>1098</v>
      </c>
      <c r="C1032" s="190"/>
      <c r="D1032" s="192"/>
    </row>
    <row r="1033" customHeight="1" spans="1:4">
      <c r="A1033" s="188">
        <v>2150108</v>
      </c>
      <c r="B1033" s="188" t="s">
        <v>1099</v>
      </c>
      <c r="C1033" s="190"/>
      <c r="D1033" s="192"/>
    </row>
    <row r="1034" customHeight="1" spans="1:4">
      <c r="A1034" s="188">
        <v>2150199</v>
      </c>
      <c r="B1034" s="188" t="s">
        <v>1100</v>
      </c>
      <c r="C1034" s="190"/>
      <c r="D1034" s="192"/>
    </row>
    <row r="1035" customHeight="1" spans="1:4">
      <c r="A1035" s="188">
        <v>21502</v>
      </c>
      <c r="B1035" s="189" t="s">
        <v>1101</v>
      </c>
      <c r="C1035" s="190">
        <f>SUM(C1036:C1050)</f>
        <v>868</v>
      </c>
      <c r="D1035" s="190">
        <f>SUM(D1036:D1050)</f>
        <v>0</v>
      </c>
    </row>
    <row r="1036" customHeight="1" spans="1:4">
      <c r="A1036" s="188">
        <v>2150201</v>
      </c>
      <c r="B1036" s="188" t="s">
        <v>331</v>
      </c>
      <c r="C1036" s="190">
        <v>25</v>
      </c>
      <c r="D1036" s="192"/>
    </row>
    <row r="1037" customHeight="1" spans="1:4">
      <c r="A1037" s="188">
        <v>2150202</v>
      </c>
      <c r="B1037" s="188" t="s">
        <v>332</v>
      </c>
      <c r="C1037" s="190"/>
      <c r="D1037" s="192"/>
    </row>
    <row r="1038" customHeight="1" spans="1:4">
      <c r="A1038" s="188">
        <v>2150203</v>
      </c>
      <c r="B1038" s="188" t="s">
        <v>333</v>
      </c>
      <c r="C1038" s="190"/>
      <c r="D1038" s="192"/>
    </row>
    <row r="1039" customHeight="1" spans="1:4">
      <c r="A1039" s="188">
        <v>2150204</v>
      </c>
      <c r="B1039" s="188" t="s">
        <v>1102</v>
      </c>
      <c r="C1039" s="190"/>
      <c r="D1039" s="192"/>
    </row>
    <row r="1040" customHeight="1" spans="1:4">
      <c r="A1040" s="188">
        <v>2150205</v>
      </c>
      <c r="B1040" s="188" t="s">
        <v>1103</v>
      </c>
      <c r="C1040" s="190"/>
      <c r="D1040" s="192"/>
    </row>
    <row r="1041" customHeight="1" spans="1:4">
      <c r="A1041" s="188">
        <v>2150206</v>
      </c>
      <c r="B1041" s="188" t="s">
        <v>1104</v>
      </c>
      <c r="C1041" s="190"/>
      <c r="D1041" s="192"/>
    </row>
    <row r="1042" customHeight="1" spans="1:4">
      <c r="A1042" s="188">
        <v>2150207</v>
      </c>
      <c r="B1042" s="188" t="s">
        <v>1105</v>
      </c>
      <c r="C1042" s="190"/>
      <c r="D1042" s="192"/>
    </row>
    <row r="1043" customHeight="1" spans="1:4">
      <c r="A1043" s="188">
        <v>2150208</v>
      </c>
      <c r="B1043" s="188" t="s">
        <v>1106</v>
      </c>
      <c r="C1043" s="190"/>
      <c r="D1043" s="192"/>
    </row>
    <row r="1044" customHeight="1" spans="1:4">
      <c r="A1044" s="188">
        <v>2150209</v>
      </c>
      <c r="B1044" s="188" t="s">
        <v>1107</v>
      </c>
      <c r="C1044" s="190"/>
      <c r="D1044" s="192"/>
    </row>
    <row r="1045" customHeight="1" spans="1:4">
      <c r="A1045" s="188">
        <v>2150210</v>
      </c>
      <c r="B1045" s="188" t="s">
        <v>1108</v>
      </c>
      <c r="C1045" s="190"/>
      <c r="D1045" s="192"/>
    </row>
    <row r="1046" customHeight="1" spans="1:4">
      <c r="A1046" s="188">
        <v>2150212</v>
      </c>
      <c r="B1046" s="188" t="s">
        <v>1109</v>
      </c>
      <c r="C1046" s="190"/>
      <c r="D1046" s="192"/>
    </row>
    <row r="1047" customHeight="1" spans="1:4">
      <c r="A1047" s="188">
        <v>2150213</v>
      </c>
      <c r="B1047" s="188" t="s">
        <v>1110</v>
      </c>
      <c r="C1047" s="190"/>
      <c r="D1047" s="192"/>
    </row>
    <row r="1048" customHeight="1" spans="1:4">
      <c r="A1048" s="188">
        <v>2150214</v>
      </c>
      <c r="B1048" s="188" t="s">
        <v>1111</v>
      </c>
      <c r="C1048" s="190"/>
      <c r="D1048" s="192"/>
    </row>
    <row r="1049" customHeight="1" spans="1:4">
      <c r="A1049" s="188">
        <v>2150215</v>
      </c>
      <c r="B1049" s="188" t="s">
        <v>1112</v>
      </c>
      <c r="C1049" s="190"/>
      <c r="D1049" s="192"/>
    </row>
    <row r="1050" customHeight="1" spans="1:4">
      <c r="A1050" s="188">
        <v>2150299</v>
      </c>
      <c r="B1050" s="188" t="s">
        <v>1113</v>
      </c>
      <c r="C1050" s="190">
        <v>843</v>
      </c>
      <c r="D1050" s="192"/>
    </row>
    <row r="1051" customHeight="1" spans="1:4">
      <c r="A1051" s="188">
        <v>21503</v>
      </c>
      <c r="B1051" s="189" t="s">
        <v>1114</v>
      </c>
      <c r="C1051" s="190">
        <f>SUM(C1052:C1055)</f>
        <v>0</v>
      </c>
      <c r="D1051" s="190">
        <f>SUM(D1052:D1055)</f>
        <v>0</v>
      </c>
    </row>
    <row r="1052" customHeight="1" spans="1:4">
      <c r="A1052" s="188">
        <v>2150301</v>
      </c>
      <c r="B1052" s="188" t="s">
        <v>331</v>
      </c>
      <c r="C1052" s="190"/>
      <c r="D1052" s="192"/>
    </row>
    <row r="1053" customHeight="1" spans="1:4">
      <c r="A1053" s="188">
        <v>2150302</v>
      </c>
      <c r="B1053" s="188" t="s">
        <v>332</v>
      </c>
      <c r="C1053" s="190"/>
      <c r="D1053" s="192"/>
    </row>
    <row r="1054" customHeight="1" spans="1:4">
      <c r="A1054" s="188">
        <v>2150303</v>
      </c>
      <c r="B1054" s="188" t="s">
        <v>333</v>
      </c>
      <c r="C1054" s="190"/>
      <c r="D1054" s="192"/>
    </row>
    <row r="1055" customHeight="1" spans="1:4">
      <c r="A1055" s="188">
        <v>2150399</v>
      </c>
      <c r="B1055" s="188" t="s">
        <v>1115</v>
      </c>
      <c r="C1055" s="190"/>
      <c r="D1055" s="192"/>
    </row>
    <row r="1056" customHeight="1" spans="1:4">
      <c r="A1056" s="188">
        <v>21505</v>
      </c>
      <c r="B1056" s="189" t="s">
        <v>1116</v>
      </c>
      <c r="C1056" s="190">
        <f>SUM(C1057:C1066)</f>
        <v>1032</v>
      </c>
      <c r="D1056" s="190">
        <f>SUM(D1057:D1066)</f>
        <v>479.6043</v>
      </c>
    </row>
    <row r="1057" customHeight="1" spans="1:4">
      <c r="A1057" s="188">
        <v>2150501</v>
      </c>
      <c r="B1057" s="188" t="s">
        <v>331</v>
      </c>
      <c r="C1057" s="190">
        <v>897</v>
      </c>
      <c r="D1057" s="192">
        <v>479.6043</v>
      </c>
    </row>
    <row r="1058" customHeight="1" spans="1:4">
      <c r="A1058" s="188">
        <v>2150502</v>
      </c>
      <c r="B1058" s="188" t="s">
        <v>332</v>
      </c>
      <c r="C1058" s="190"/>
      <c r="D1058" s="192"/>
    </row>
    <row r="1059" customHeight="1" spans="1:4">
      <c r="A1059" s="188">
        <v>2150503</v>
      </c>
      <c r="B1059" s="188" t="s">
        <v>333</v>
      </c>
      <c r="C1059" s="190"/>
      <c r="D1059" s="192"/>
    </row>
    <row r="1060" customHeight="1" spans="1:4">
      <c r="A1060" s="188">
        <v>2150505</v>
      </c>
      <c r="B1060" s="188" t="s">
        <v>1117</v>
      </c>
      <c r="C1060" s="190"/>
      <c r="D1060" s="192"/>
    </row>
    <row r="1061" customHeight="1" spans="1:4">
      <c r="A1061" s="188">
        <v>2150507</v>
      </c>
      <c r="B1061" s="188" t="s">
        <v>1118</v>
      </c>
      <c r="C1061" s="190"/>
      <c r="D1061" s="192"/>
    </row>
    <row r="1062" customHeight="1" spans="1:4">
      <c r="A1062" s="188">
        <v>2150508</v>
      </c>
      <c r="B1062" s="188" t="s">
        <v>1119</v>
      </c>
      <c r="C1062" s="190"/>
      <c r="D1062" s="192"/>
    </row>
    <row r="1063" customHeight="1" spans="1:4">
      <c r="A1063" s="188">
        <v>2150516</v>
      </c>
      <c r="B1063" s="188" t="s">
        <v>1120</v>
      </c>
      <c r="C1063" s="190"/>
      <c r="D1063" s="192"/>
    </row>
    <row r="1064" customHeight="1" spans="1:4">
      <c r="A1064" s="188">
        <v>2150517</v>
      </c>
      <c r="B1064" s="188" t="s">
        <v>1121</v>
      </c>
      <c r="C1064" s="190">
        <v>10</v>
      </c>
      <c r="D1064" s="192"/>
    </row>
    <row r="1065" customHeight="1" spans="1:4">
      <c r="A1065" s="188">
        <v>2150550</v>
      </c>
      <c r="B1065" s="188" t="s">
        <v>340</v>
      </c>
      <c r="C1065" s="190">
        <v>25</v>
      </c>
      <c r="D1065" s="192"/>
    </row>
    <row r="1066" customHeight="1" spans="1:4">
      <c r="A1066" s="188">
        <v>2150599</v>
      </c>
      <c r="B1066" s="188" t="s">
        <v>1122</v>
      </c>
      <c r="C1066" s="190">
        <v>100</v>
      </c>
      <c r="D1066" s="192"/>
    </row>
    <row r="1067" customHeight="1" spans="1:4">
      <c r="A1067" s="188">
        <v>21507</v>
      </c>
      <c r="B1067" s="189" t="s">
        <v>1123</v>
      </c>
      <c r="C1067" s="190">
        <f>SUM(C1068:C1073)</f>
        <v>0</v>
      </c>
      <c r="D1067" s="190">
        <f>SUM(D1068:D1073)</f>
        <v>0</v>
      </c>
    </row>
    <row r="1068" customHeight="1" spans="1:4">
      <c r="A1068" s="188">
        <v>2150701</v>
      </c>
      <c r="B1068" s="188" t="s">
        <v>331</v>
      </c>
      <c r="C1068" s="190"/>
      <c r="D1068" s="192"/>
    </row>
    <row r="1069" customHeight="1" spans="1:4">
      <c r="A1069" s="188">
        <v>2150702</v>
      </c>
      <c r="B1069" s="188" t="s">
        <v>332</v>
      </c>
      <c r="C1069" s="190"/>
      <c r="D1069" s="192"/>
    </row>
    <row r="1070" customHeight="1" spans="1:4">
      <c r="A1070" s="188">
        <v>2150703</v>
      </c>
      <c r="B1070" s="188" t="s">
        <v>333</v>
      </c>
      <c r="C1070" s="190"/>
      <c r="D1070" s="192"/>
    </row>
    <row r="1071" customHeight="1" spans="1:4">
      <c r="A1071" s="188">
        <v>2150704</v>
      </c>
      <c r="B1071" s="188" t="s">
        <v>1124</v>
      </c>
      <c r="C1071" s="190"/>
      <c r="D1071" s="192"/>
    </row>
    <row r="1072" customHeight="1" spans="1:4">
      <c r="A1072" s="188">
        <v>2150705</v>
      </c>
      <c r="B1072" s="188" t="s">
        <v>1125</v>
      </c>
      <c r="C1072" s="190"/>
      <c r="D1072" s="192"/>
    </row>
    <row r="1073" customHeight="1" spans="1:4">
      <c r="A1073" s="188">
        <v>2150799</v>
      </c>
      <c r="B1073" s="188" t="s">
        <v>1126</v>
      </c>
      <c r="C1073" s="190"/>
      <c r="D1073" s="192"/>
    </row>
    <row r="1074" customHeight="1" spans="1:4">
      <c r="A1074" s="188">
        <v>21508</v>
      </c>
      <c r="B1074" s="189" t="s">
        <v>1127</v>
      </c>
      <c r="C1074" s="190">
        <f>SUM(C1075:C1081)</f>
        <v>30</v>
      </c>
      <c r="D1074" s="190">
        <f>SUM(D1075:D1081)</f>
        <v>0</v>
      </c>
    </row>
    <row r="1075" customHeight="1" spans="1:4">
      <c r="A1075" s="188">
        <v>2150801</v>
      </c>
      <c r="B1075" s="188" t="s">
        <v>331</v>
      </c>
      <c r="C1075" s="190"/>
      <c r="D1075" s="192"/>
    </row>
    <row r="1076" customHeight="1" spans="1:4">
      <c r="A1076" s="188">
        <v>2150802</v>
      </c>
      <c r="B1076" s="188" t="s">
        <v>332</v>
      </c>
      <c r="C1076" s="190"/>
      <c r="D1076" s="192"/>
    </row>
    <row r="1077" customHeight="1" spans="1:4">
      <c r="A1077" s="188">
        <v>2150803</v>
      </c>
      <c r="B1077" s="188" t="s">
        <v>333</v>
      </c>
      <c r="C1077" s="190"/>
      <c r="D1077" s="192"/>
    </row>
    <row r="1078" customHeight="1" spans="1:4">
      <c r="A1078" s="188">
        <v>2150804</v>
      </c>
      <c r="B1078" s="188" t="s">
        <v>1128</v>
      </c>
      <c r="C1078" s="190"/>
      <c r="D1078" s="192"/>
    </row>
    <row r="1079" customHeight="1" spans="1:4">
      <c r="A1079" s="188">
        <v>2150805</v>
      </c>
      <c r="B1079" s="188" t="s">
        <v>1129</v>
      </c>
      <c r="C1079" s="190">
        <v>30</v>
      </c>
      <c r="D1079" s="192"/>
    </row>
    <row r="1080" customHeight="1" spans="1:4">
      <c r="A1080" s="188">
        <v>2150806</v>
      </c>
      <c r="B1080" s="188" t="s">
        <v>1130</v>
      </c>
      <c r="C1080" s="190"/>
      <c r="D1080" s="192"/>
    </row>
    <row r="1081" customHeight="1" spans="1:4">
      <c r="A1081" s="188">
        <v>2150899</v>
      </c>
      <c r="B1081" s="188" t="s">
        <v>1131</v>
      </c>
      <c r="C1081" s="190"/>
      <c r="D1081" s="192"/>
    </row>
    <row r="1082" customHeight="1" spans="1:4">
      <c r="A1082" s="188">
        <v>21599</v>
      </c>
      <c r="B1082" s="189" t="s">
        <v>1132</v>
      </c>
      <c r="C1082" s="190">
        <f>SUM(C1083:C1087)</f>
        <v>728</v>
      </c>
      <c r="D1082" s="190">
        <f>SUM(D1083:D1087)</f>
        <v>18</v>
      </c>
    </row>
    <row r="1083" customHeight="1" spans="1:4">
      <c r="A1083" s="188">
        <v>2159901</v>
      </c>
      <c r="B1083" s="188" t="s">
        <v>1133</v>
      </c>
      <c r="C1083" s="190"/>
      <c r="D1083" s="192"/>
    </row>
    <row r="1084" customHeight="1" spans="1:4">
      <c r="A1084" s="188">
        <v>2159904</v>
      </c>
      <c r="B1084" s="188" t="s">
        <v>1134</v>
      </c>
      <c r="C1084" s="190"/>
      <c r="D1084" s="192"/>
    </row>
    <row r="1085" customHeight="1" spans="1:4">
      <c r="A1085" s="188">
        <v>2159905</v>
      </c>
      <c r="B1085" s="188" t="s">
        <v>1135</v>
      </c>
      <c r="C1085" s="190"/>
      <c r="D1085" s="192"/>
    </row>
    <row r="1086" customHeight="1" spans="1:4">
      <c r="A1086" s="188">
        <v>2159906</v>
      </c>
      <c r="B1086" s="188" t="s">
        <v>1136</v>
      </c>
      <c r="C1086" s="190"/>
      <c r="D1086" s="192"/>
    </row>
    <row r="1087" customHeight="1" spans="1:4">
      <c r="A1087" s="188">
        <v>2159999</v>
      </c>
      <c r="B1087" s="188" t="s">
        <v>1137</v>
      </c>
      <c r="C1087" s="190">
        <v>728</v>
      </c>
      <c r="D1087" s="192">
        <v>18</v>
      </c>
    </row>
    <row r="1088" customHeight="1" spans="1:4">
      <c r="A1088" s="188">
        <v>216</v>
      </c>
      <c r="B1088" s="189" t="s">
        <v>1138</v>
      </c>
      <c r="C1088" s="190">
        <f>C1089+C1099+C1105</f>
        <v>944</v>
      </c>
      <c r="D1088" s="190">
        <f>D1089+D1099+D1105</f>
        <v>123.714</v>
      </c>
    </row>
    <row r="1089" customHeight="1" spans="1:4">
      <c r="A1089" s="188">
        <v>21602</v>
      </c>
      <c r="B1089" s="189" t="s">
        <v>1139</v>
      </c>
      <c r="C1089" s="190">
        <f>SUM(C1090:C1098)</f>
        <v>927</v>
      </c>
      <c r="D1089" s="190">
        <f>SUM(D1090:D1098)</f>
        <v>86.714</v>
      </c>
    </row>
    <row r="1090" customHeight="1" spans="1:4">
      <c r="A1090" s="188">
        <v>2160201</v>
      </c>
      <c r="B1090" s="188" t="s">
        <v>331</v>
      </c>
      <c r="C1090" s="190">
        <v>558</v>
      </c>
      <c r="D1090" s="192">
        <v>86.714</v>
      </c>
    </row>
    <row r="1091" customHeight="1" spans="1:4">
      <c r="A1091" s="188">
        <v>2160202</v>
      </c>
      <c r="B1091" s="188" t="s">
        <v>332</v>
      </c>
      <c r="C1091" s="190"/>
      <c r="D1091" s="192"/>
    </row>
    <row r="1092" customHeight="1" spans="1:4">
      <c r="A1092" s="188">
        <v>2160203</v>
      </c>
      <c r="B1092" s="188" t="s">
        <v>333</v>
      </c>
      <c r="C1092" s="190"/>
      <c r="D1092" s="192"/>
    </row>
    <row r="1093" customHeight="1" spans="1:4">
      <c r="A1093" s="188">
        <v>2160216</v>
      </c>
      <c r="B1093" s="188" t="s">
        <v>1140</v>
      </c>
      <c r="C1093" s="190"/>
      <c r="D1093" s="192"/>
    </row>
    <row r="1094" customHeight="1" spans="1:4">
      <c r="A1094" s="188">
        <v>2160217</v>
      </c>
      <c r="B1094" s="188" t="s">
        <v>1141</v>
      </c>
      <c r="C1094" s="190"/>
      <c r="D1094" s="192"/>
    </row>
    <row r="1095" customHeight="1" spans="1:4">
      <c r="A1095" s="188">
        <v>2160218</v>
      </c>
      <c r="B1095" s="188" t="s">
        <v>1142</v>
      </c>
      <c r="C1095" s="190"/>
      <c r="D1095" s="192"/>
    </row>
    <row r="1096" customHeight="1" spans="1:4">
      <c r="A1096" s="188">
        <v>2160219</v>
      </c>
      <c r="B1096" s="188" t="s">
        <v>1143</v>
      </c>
      <c r="C1096" s="190"/>
      <c r="D1096" s="192"/>
    </row>
    <row r="1097" customHeight="1" spans="1:4">
      <c r="A1097" s="188">
        <v>2160250</v>
      </c>
      <c r="B1097" s="188" t="s">
        <v>340</v>
      </c>
      <c r="C1097" s="190"/>
      <c r="D1097" s="192"/>
    </row>
    <row r="1098" customHeight="1" spans="1:4">
      <c r="A1098" s="188">
        <v>2160299</v>
      </c>
      <c r="B1098" s="188" t="s">
        <v>1144</v>
      </c>
      <c r="C1098" s="190">
        <v>369</v>
      </c>
      <c r="D1098" s="192"/>
    </row>
    <row r="1099" customHeight="1" spans="1:4">
      <c r="A1099" s="188">
        <v>21606</v>
      </c>
      <c r="B1099" s="189" t="s">
        <v>1145</v>
      </c>
      <c r="C1099" s="190">
        <f>SUM(C1100:C1104)</f>
        <v>13</v>
      </c>
      <c r="D1099" s="190">
        <f>SUM(D1100:D1104)</f>
        <v>0</v>
      </c>
    </row>
    <row r="1100" customHeight="1" spans="1:4">
      <c r="A1100" s="188">
        <v>2160601</v>
      </c>
      <c r="B1100" s="188" t="s">
        <v>331</v>
      </c>
      <c r="C1100" s="190"/>
      <c r="D1100" s="192"/>
    </row>
    <row r="1101" customHeight="1" spans="1:4">
      <c r="A1101" s="188">
        <v>2160602</v>
      </c>
      <c r="B1101" s="188" t="s">
        <v>332</v>
      </c>
      <c r="C1101" s="190"/>
      <c r="D1101" s="192"/>
    </row>
    <row r="1102" customHeight="1" spans="1:4">
      <c r="A1102" s="188">
        <v>2160603</v>
      </c>
      <c r="B1102" s="188" t="s">
        <v>333</v>
      </c>
      <c r="C1102" s="190"/>
      <c r="D1102" s="192"/>
    </row>
    <row r="1103" customHeight="1" spans="1:4">
      <c r="A1103" s="188">
        <v>2160607</v>
      </c>
      <c r="B1103" s="188" t="s">
        <v>1146</v>
      </c>
      <c r="C1103" s="190"/>
      <c r="D1103" s="192"/>
    </row>
    <row r="1104" customHeight="1" spans="1:4">
      <c r="A1104" s="188">
        <v>2160699</v>
      </c>
      <c r="B1104" s="188" t="s">
        <v>1147</v>
      </c>
      <c r="C1104" s="190">
        <v>13</v>
      </c>
      <c r="D1104" s="192"/>
    </row>
    <row r="1105" customHeight="1" spans="1:4">
      <c r="A1105" s="188">
        <v>21699</v>
      </c>
      <c r="B1105" s="189" t="s">
        <v>1148</v>
      </c>
      <c r="C1105" s="190">
        <f>SUM(C1106:C1107)</f>
        <v>4</v>
      </c>
      <c r="D1105" s="190">
        <f>SUM(D1106:D1107)</f>
        <v>37</v>
      </c>
    </row>
    <row r="1106" customHeight="1" spans="1:4">
      <c r="A1106" s="188">
        <v>2169901</v>
      </c>
      <c r="B1106" s="188" t="s">
        <v>1149</v>
      </c>
      <c r="C1106" s="190"/>
      <c r="D1106" s="192"/>
    </row>
    <row r="1107" customHeight="1" spans="1:4">
      <c r="A1107" s="188">
        <v>2169999</v>
      </c>
      <c r="B1107" s="188" t="s">
        <v>1150</v>
      </c>
      <c r="C1107" s="190">
        <v>4</v>
      </c>
      <c r="D1107" s="192">
        <v>37</v>
      </c>
    </row>
    <row r="1108" customHeight="1" spans="1:4">
      <c r="A1108" s="188">
        <v>217</v>
      </c>
      <c r="B1108" s="189" t="s">
        <v>1151</v>
      </c>
      <c r="C1108" s="190">
        <f>C1109+C1116+C1126+C1132+C1135</f>
        <v>0</v>
      </c>
      <c r="D1108" s="190">
        <f>D1109+D1116+D1126+D1132+D1135</f>
        <v>10</v>
      </c>
    </row>
    <row r="1109" customHeight="1" spans="1:4">
      <c r="A1109" s="188">
        <v>21701</v>
      </c>
      <c r="B1109" s="189" t="s">
        <v>1152</v>
      </c>
      <c r="C1109" s="190">
        <f>SUM(C1110:C1115)</f>
        <v>0</v>
      </c>
      <c r="D1109" s="190">
        <f>SUM(D1110:D1115)</f>
        <v>0</v>
      </c>
    </row>
    <row r="1110" customHeight="1" spans="1:4">
      <c r="A1110" s="188">
        <v>2170101</v>
      </c>
      <c r="B1110" s="188" t="s">
        <v>331</v>
      </c>
      <c r="C1110" s="190"/>
      <c r="D1110" s="192"/>
    </row>
    <row r="1111" customHeight="1" spans="1:4">
      <c r="A1111" s="188">
        <v>2170102</v>
      </c>
      <c r="B1111" s="188" t="s">
        <v>332</v>
      </c>
      <c r="C1111" s="190"/>
      <c r="D1111" s="192"/>
    </row>
    <row r="1112" customHeight="1" spans="1:4">
      <c r="A1112" s="188">
        <v>2170103</v>
      </c>
      <c r="B1112" s="188" t="s">
        <v>333</v>
      </c>
      <c r="C1112" s="190"/>
      <c r="D1112" s="192"/>
    </row>
    <row r="1113" customHeight="1" spans="1:4">
      <c r="A1113" s="188">
        <v>2170104</v>
      </c>
      <c r="B1113" s="188" t="s">
        <v>1153</v>
      </c>
      <c r="C1113" s="190"/>
      <c r="D1113" s="192"/>
    </row>
    <row r="1114" customHeight="1" spans="1:4">
      <c r="A1114" s="188">
        <v>2170150</v>
      </c>
      <c r="B1114" s="188" t="s">
        <v>340</v>
      </c>
      <c r="C1114" s="190"/>
      <c r="D1114" s="192"/>
    </row>
    <row r="1115" customHeight="1" spans="1:4">
      <c r="A1115" s="188">
        <v>2170199</v>
      </c>
      <c r="B1115" s="188" t="s">
        <v>1154</v>
      </c>
      <c r="C1115" s="190"/>
      <c r="D1115" s="192"/>
    </row>
    <row r="1116" customHeight="1" spans="1:4">
      <c r="A1116" s="188">
        <v>21702</v>
      </c>
      <c r="B1116" s="189" t="s">
        <v>1155</v>
      </c>
      <c r="C1116" s="190">
        <f>SUM(C1117:C1125)</f>
        <v>0</v>
      </c>
      <c r="D1116" s="190">
        <f>SUM(D1117:D1125)</f>
        <v>0</v>
      </c>
    </row>
    <row r="1117" customHeight="1" spans="1:4">
      <c r="A1117" s="188">
        <v>2170201</v>
      </c>
      <c r="B1117" s="188" t="s">
        <v>1156</v>
      </c>
      <c r="C1117" s="190"/>
      <c r="D1117" s="192"/>
    </row>
    <row r="1118" customHeight="1" spans="1:4">
      <c r="A1118" s="188">
        <v>2170202</v>
      </c>
      <c r="B1118" s="188" t="s">
        <v>1157</v>
      </c>
      <c r="C1118" s="190"/>
      <c r="D1118" s="192"/>
    </row>
    <row r="1119" customHeight="1" spans="1:4">
      <c r="A1119" s="188">
        <v>2170203</v>
      </c>
      <c r="B1119" s="188" t="s">
        <v>1158</v>
      </c>
      <c r="C1119" s="190"/>
      <c r="D1119" s="192"/>
    </row>
    <row r="1120" customHeight="1" spans="1:4">
      <c r="A1120" s="188">
        <v>2170204</v>
      </c>
      <c r="B1120" s="188" t="s">
        <v>1159</v>
      </c>
      <c r="C1120" s="190"/>
      <c r="D1120" s="192"/>
    </row>
    <row r="1121" customHeight="1" spans="1:4">
      <c r="A1121" s="188">
        <v>2170205</v>
      </c>
      <c r="B1121" s="188" t="s">
        <v>1160</v>
      </c>
      <c r="C1121" s="190"/>
      <c r="D1121" s="192"/>
    </row>
    <row r="1122" customHeight="1" spans="1:4">
      <c r="A1122" s="188">
        <v>2170206</v>
      </c>
      <c r="B1122" s="188" t="s">
        <v>1161</v>
      </c>
      <c r="C1122" s="190"/>
      <c r="D1122" s="192"/>
    </row>
    <row r="1123" customHeight="1" spans="1:4">
      <c r="A1123" s="188">
        <v>2170207</v>
      </c>
      <c r="B1123" s="188" t="s">
        <v>1162</v>
      </c>
      <c r="C1123" s="190"/>
      <c r="D1123" s="192"/>
    </row>
    <row r="1124" customHeight="1" spans="1:4">
      <c r="A1124" s="188">
        <v>2170208</v>
      </c>
      <c r="B1124" s="188" t="s">
        <v>1163</v>
      </c>
      <c r="C1124" s="190"/>
      <c r="D1124" s="192"/>
    </row>
    <row r="1125" customHeight="1" spans="1:4">
      <c r="A1125" s="188">
        <v>2170299</v>
      </c>
      <c r="B1125" s="188" t="s">
        <v>1164</v>
      </c>
      <c r="C1125" s="190"/>
      <c r="D1125" s="192"/>
    </row>
    <row r="1126" customHeight="1" spans="1:4">
      <c r="A1126" s="188">
        <v>21703</v>
      </c>
      <c r="B1126" s="189" t="s">
        <v>1165</v>
      </c>
      <c r="C1126" s="190">
        <f>SUM(C1127:C1131)</f>
        <v>0</v>
      </c>
      <c r="D1126" s="190">
        <f>SUM(D1127:D1131)</f>
        <v>0</v>
      </c>
    </row>
    <row r="1127" customHeight="1" spans="1:4">
      <c r="A1127" s="188">
        <v>2170301</v>
      </c>
      <c r="B1127" s="188" t="s">
        <v>1166</v>
      </c>
      <c r="C1127" s="190"/>
      <c r="D1127" s="192"/>
    </row>
    <row r="1128" customHeight="1" spans="1:4">
      <c r="A1128" s="188">
        <v>2170302</v>
      </c>
      <c r="B1128" s="188" t="s">
        <v>1167</v>
      </c>
      <c r="C1128" s="190"/>
      <c r="D1128" s="192"/>
    </row>
    <row r="1129" customHeight="1" spans="1:4">
      <c r="A1129" s="188">
        <v>2170303</v>
      </c>
      <c r="B1129" s="188" t="s">
        <v>1168</v>
      </c>
      <c r="C1129" s="190"/>
      <c r="D1129" s="192"/>
    </row>
    <row r="1130" customHeight="1" spans="1:4">
      <c r="A1130" s="188">
        <v>2170304</v>
      </c>
      <c r="B1130" s="188" t="s">
        <v>1169</v>
      </c>
      <c r="C1130" s="190"/>
      <c r="D1130" s="192"/>
    </row>
    <row r="1131" customHeight="1" spans="1:4">
      <c r="A1131" s="188">
        <v>2170399</v>
      </c>
      <c r="B1131" s="188" t="s">
        <v>1170</v>
      </c>
      <c r="C1131" s="190"/>
      <c r="D1131" s="192"/>
    </row>
    <row r="1132" customHeight="1" spans="1:4">
      <c r="A1132" s="188">
        <v>21704</v>
      </c>
      <c r="B1132" s="189" t="s">
        <v>1171</v>
      </c>
      <c r="C1132" s="190">
        <f>SUM(C1133:C1134)</f>
        <v>0</v>
      </c>
      <c r="D1132" s="190">
        <f>SUM(D1133:D1134)</f>
        <v>0</v>
      </c>
    </row>
    <row r="1133" customHeight="1" spans="1:4">
      <c r="A1133" s="188">
        <v>2170401</v>
      </c>
      <c r="B1133" s="188" t="s">
        <v>1172</v>
      </c>
      <c r="C1133" s="190"/>
      <c r="D1133" s="192"/>
    </row>
    <row r="1134" customHeight="1" spans="1:4">
      <c r="A1134" s="188">
        <v>2170499</v>
      </c>
      <c r="B1134" s="188" t="s">
        <v>1173</v>
      </c>
      <c r="C1134" s="190"/>
      <c r="D1134" s="192"/>
    </row>
    <row r="1135" customHeight="1" spans="1:4">
      <c r="A1135" s="188">
        <v>21799</v>
      </c>
      <c r="B1135" s="189" t="s">
        <v>1174</v>
      </c>
      <c r="C1135" s="190">
        <f>C1136+C1137</f>
        <v>0</v>
      </c>
      <c r="D1135" s="190">
        <f>D1136+D1137</f>
        <v>10</v>
      </c>
    </row>
    <row r="1136" customHeight="1" spans="1:4">
      <c r="A1136" s="188">
        <v>2179902</v>
      </c>
      <c r="B1136" s="188" t="s">
        <v>1175</v>
      </c>
      <c r="C1136" s="190"/>
      <c r="D1136" s="192"/>
    </row>
    <row r="1137" customHeight="1" spans="1:4">
      <c r="A1137" s="188">
        <v>2179999</v>
      </c>
      <c r="B1137" s="188" t="s">
        <v>1176</v>
      </c>
      <c r="C1137" s="190"/>
      <c r="D1137" s="192">
        <v>10</v>
      </c>
    </row>
    <row r="1138" customHeight="1" spans="1:4">
      <c r="A1138" s="188">
        <v>219</v>
      </c>
      <c r="B1138" s="189" t="s">
        <v>1177</v>
      </c>
      <c r="C1138" s="190">
        <f>SUM(C1139:C1147)</f>
        <v>0</v>
      </c>
      <c r="D1138" s="190">
        <f>SUM(D1139:D1147)</f>
        <v>0</v>
      </c>
    </row>
    <row r="1139" customHeight="1" spans="1:4">
      <c r="A1139" s="188">
        <v>21901</v>
      </c>
      <c r="B1139" s="189" t="s">
        <v>1178</v>
      </c>
      <c r="C1139" s="190"/>
      <c r="D1139" s="192"/>
    </row>
    <row r="1140" customHeight="1" spans="1:4">
      <c r="A1140" s="188">
        <v>21902</v>
      </c>
      <c r="B1140" s="189" t="s">
        <v>1179</v>
      </c>
      <c r="C1140" s="190"/>
      <c r="D1140" s="192"/>
    </row>
    <row r="1141" customHeight="1" spans="1:4">
      <c r="A1141" s="188">
        <v>21903</v>
      </c>
      <c r="B1141" s="189" t="s">
        <v>1180</v>
      </c>
      <c r="C1141" s="190"/>
      <c r="D1141" s="192"/>
    </row>
    <row r="1142" customHeight="1" spans="1:4">
      <c r="A1142" s="188">
        <v>21904</v>
      </c>
      <c r="B1142" s="189" t="s">
        <v>1181</v>
      </c>
      <c r="C1142" s="190"/>
      <c r="D1142" s="192"/>
    </row>
    <row r="1143" customHeight="1" spans="1:4">
      <c r="A1143" s="188">
        <v>21905</v>
      </c>
      <c r="B1143" s="189" t="s">
        <v>1182</v>
      </c>
      <c r="C1143" s="190"/>
      <c r="D1143" s="192"/>
    </row>
    <row r="1144" customHeight="1" spans="1:4">
      <c r="A1144" s="188">
        <v>21906</v>
      </c>
      <c r="B1144" s="189" t="s">
        <v>963</v>
      </c>
      <c r="C1144" s="190"/>
      <c r="D1144" s="192"/>
    </row>
    <row r="1145" customHeight="1" spans="1:4">
      <c r="A1145" s="188">
        <v>21907</v>
      </c>
      <c r="B1145" s="189" t="s">
        <v>1183</v>
      </c>
      <c r="C1145" s="190"/>
      <c r="D1145" s="192"/>
    </row>
    <row r="1146" customHeight="1" spans="1:4">
      <c r="A1146" s="188">
        <v>21908</v>
      </c>
      <c r="B1146" s="189" t="s">
        <v>1184</v>
      </c>
      <c r="C1146" s="190"/>
      <c r="D1146" s="192"/>
    </row>
    <row r="1147" customHeight="1" spans="1:4">
      <c r="A1147" s="188">
        <v>21999</v>
      </c>
      <c r="B1147" s="189" t="s">
        <v>1185</v>
      </c>
      <c r="C1147" s="190"/>
      <c r="D1147" s="192"/>
    </row>
    <row r="1148" customHeight="1" spans="1:4">
      <c r="A1148" s="188">
        <v>220</v>
      </c>
      <c r="B1148" s="189" t="s">
        <v>1186</v>
      </c>
      <c r="C1148" s="190">
        <f>C1149+C1176+C1191</f>
        <v>6734</v>
      </c>
      <c r="D1148" s="190">
        <f>D1149+D1176+D1191</f>
        <v>2486.4974</v>
      </c>
    </row>
    <row r="1149" customHeight="1" spans="1:4">
      <c r="A1149" s="188">
        <v>22001</v>
      </c>
      <c r="B1149" s="189" t="s">
        <v>1187</v>
      </c>
      <c r="C1149" s="190">
        <f>SUM(C1150:C1175)</f>
        <v>6646</v>
      </c>
      <c r="D1149" s="190">
        <f>SUM(D1150:D1175)</f>
        <v>2414.2338</v>
      </c>
    </row>
    <row r="1150" customHeight="1" spans="1:4">
      <c r="A1150" s="188">
        <v>2200101</v>
      </c>
      <c r="B1150" s="188" t="s">
        <v>331</v>
      </c>
      <c r="C1150" s="190">
        <v>2751</v>
      </c>
      <c r="D1150" s="192">
        <v>880.9828</v>
      </c>
    </row>
    <row r="1151" customHeight="1" spans="1:4">
      <c r="A1151" s="188">
        <v>2200102</v>
      </c>
      <c r="B1151" s="188" t="s">
        <v>332</v>
      </c>
      <c r="C1151" s="190"/>
      <c r="D1151" s="192"/>
    </row>
    <row r="1152" customHeight="1" spans="1:4">
      <c r="A1152" s="188">
        <v>2200103</v>
      </c>
      <c r="B1152" s="188" t="s">
        <v>333</v>
      </c>
      <c r="C1152" s="190"/>
      <c r="D1152" s="192"/>
    </row>
    <row r="1153" customHeight="1" spans="1:4">
      <c r="A1153" s="188">
        <v>2200104</v>
      </c>
      <c r="B1153" s="188" t="s">
        <v>1188</v>
      </c>
      <c r="C1153" s="190">
        <v>4</v>
      </c>
      <c r="D1153" s="192"/>
    </row>
    <row r="1154" customHeight="1" spans="1:4">
      <c r="A1154" s="188">
        <v>2200106</v>
      </c>
      <c r="B1154" s="188" t="s">
        <v>1189</v>
      </c>
      <c r="C1154" s="190"/>
      <c r="D1154" s="192"/>
    </row>
    <row r="1155" customHeight="1" spans="1:4">
      <c r="A1155" s="188">
        <v>2200107</v>
      </c>
      <c r="B1155" s="188" t="s">
        <v>1190</v>
      </c>
      <c r="C1155" s="190"/>
      <c r="D1155" s="192"/>
    </row>
    <row r="1156" customHeight="1" spans="1:4">
      <c r="A1156" s="188">
        <v>2200108</v>
      </c>
      <c r="B1156" s="188" t="s">
        <v>1191</v>
      </c>
      <c r="C1156" s="190"/>
      <c r="D1156" s="192"/>
    </row>
    <row r="1157" customHeight="1" spans="1:4">
      <c r="A1157" s="188">
        <v>2200109</v>
      </c>
      <c r="B1157" s="188" t="s">
        <v>1192</v>
      </c>
      <c r="C1157" s="190"/>
      <c r="D1157" s="192"/>
    </row>
    <row r="1158" customHeight="1" spans="1:4">
      <c r="A1158" s="188">
        <v>2200112</v>
      </c>
      <c r="B1158" s="188" t="s">
        <v>1193</v>
      </c>
      <c r="C1158" s="190"/>
      <c r="D1158" s="192"/>
    </row>
    <row r="1159" customHeight="1" spans="1:4">
      <c r="A1159" s="188">
        <v>2200113</v>
      </c>
      <c r="B1159" s="188" t="s">
        <v>1194</v>
      </c>
      <c r="C1159" s="190">
        <v>39</v>
      </c>
      <c r="D1159" s="192"/>
    </row>
    <row r="1160" customHeight="1" spans="1:4">
      <c r="A1160" s="188">
        <v>2200114</v>
      </c>
      <c r="B1160" s="188" t="s">
        <v>1195</v>
      </c>
      <c r="C1160" s="190"/>
      <c r="D1160" s="192"/>
    </row>
    <row r="1161" customHeight="1" spans="1:4">
      <c r="A1161" s="188">
        <v>2200115</v>
      </c>
      <c r="B1161" s="188" t="s">
        <v>1196</v>
      </c>
      <c r="C1161" s="190"/>
      <c r="D1161" s="192"/>
    </row>
    <row r="1162" customHeight="1" spans="1:4">
      <c r="A1162" s="188">
        <v>2200116</v>
      </c>
      <c r="B1162" s="188" t="s">
        <v>1197</v>
      </c>
      <c r="C1162" s="190"/>
      <c r="D1162" s="192"/>
    </row>
    <row r="1163" customHeight="1" spans="1:4">
      <c r="A1163" s="188">
        <v>2200119</v>
      </c>
      <c r="B1163" s="188" t="s">
        <v>1198</v>
      </c>
      <c r="C1163" s="190"/>
      <c r="D1163" s="192"/>
    </row>
    <row r="1164" customHeight="1" spans="1:4">
      <c r="A1164" s="188">
        <v>2200120</v>
      </c>
      <c r="B1164" s="188" t="s">
        <v>1199</v>
      </c>
      <c r="C1164" s="190"/>
      <c r="D1164" s="192"/>
    </row>
    <row r="1165" customHeight="1" spans="1:4">
      <c r="A1165" s="188">
        <v>2200121</v>
      </c>
      <c r="B1165" s="188" t="s">
        <v>1200</v>
      </c>
      <c r="C1165" s="190"/>
      <c r="D1165" s="192"/>
    </row>
    <row r="1166" customHeight="1" spans="1:4">
      <c r="A1166" s="188">
        <v>2200122</v>
      </c>
      <c r="B1166" s="188" t="s">
        <v>1201</v>
      </c>
      <c r="C1166" s="190"/>
      <c r="D1166" s="192"/>
    </row>
    <row r="1167" customHeight="1" spans="1:4">
      <c r="A1167" s="188">
        <v>2200123</v>
      </c>
      <c r="B1167" s="188" t="s">
        <v>1202</v>
      </c>
      <c r="C1167" s="190"/>
      <c r="D1167" s="192"/>
    </row>
    <row r="1168" customHeight="1" spans="1:4">
      <c r="A1168" s="188">
        <v>2200124</v>
      </c>
      <c r="B1168" s="188" t="s">
        <v>1203</v>
      </c>
      <c r="C1168" s="190"/>
      <c r="D1168" s="192"/>
    </row>
    <row r="1169" customHeight="1" spans="1:4">
      <c r="A1169" s="188">
        <v>2200125</v>
      </c>
      <c r="B1169" s="188" t="s">
        <v>1204</v>
      </c>
      <c r="C1169" s="190"/>
      <c r="D1169" s="192"/>
    </row>
    <row r="1170" customHeight="1" spans="1:4">
      <c r="A1170" s="188">
        <v>2200126</v>
      </c>
      <c r="B1170" s="188" t="s">
        <v>1205</v>
      </c>
      <c r="C1170" s="190"/>
      <c r="D1170" s="192"/>
    </row>
    <row r="1171" customHeight="1" spans="1:4">
      <c r="A1171" s="188">
        <v>2200127</v>
      </c>
      <c r="B1171" s="188" t="s">
        <v>1206</v>
      </c>
      <c r="C1171" s="190"/>
      <c r="D1171" s="192"/>
    </row>
    <row r="1172" customHeight="1" spans="1:4">
      <c r="A1172" s="188">
        <v>2200128</v>
      </c>
      <c r="B1172" s="188" t="s">
        <v>1207</v>
      </c>
      <c r="C1172" s="190"/>
      <c r="D1172" s="192"/>
    </row>
    <row r="1173" customHeight="1" spans="1:4">
      <c r="A1173" s="188">
        <v>2200129</v>
      </c>
      <c r="B1173" s="188" t="s">
        <v>1208</v>
      </c>
      <c r="C1173" s="190"/>
      <c r="D1173" s="192"/>
    </row>
    <row r="1174" customHeight="1" spans="1:4">
      <c r="A1174" s="188">
        <v>2200150</v>
      </c>
      <c r="B1174" s="188" t="s">
        <v>340</v>
      </c>
      <c r="C1174" s="190">
        <v>2475</v>
      </c>
      <c r="D1174" s="192">
        <v>955.251</v>
      </c>
    </row>
    <row r="1175" customHeight="1" spans="1:4">
      <c r="A1175" s="188">
        <v>2200199</v>
      </c>
      <c r="B1175" s="188" t="s">
        <v>1209</v>
      </c>
      <c r="C1175" s="190">
        <v>1377</v>
      </c>
      <c r="D1175" s="192">
        <v>578</v>
      </c>
    </row>
    <row r="1176" customHeight="1" spans="1:4">
      <c r="A1176" s="188">
        <v>22005</v>
      </c>
      <c r="B1176" s="189" t="s">
        <v>1210</v>
      </c>
      <c r="C1176" s="190">
        <f>SUM(C1177:C1190)</f>
        <v>88</v>
      </c>
      <c r="D1176" s="190">
        <f>SUM(D1177:D1190)</f>
        <v>72.2636</v>
      </c>
    </row>
    <row r="1177" customHeight="1" spans="1:4">
      <c r="A1177" s="188">
        <v>2200501</v>
      </c>
      <c r="B1177" s="188" t="s">
        <v>331</v>
      </c>
      <c r="C1177" s="190">
        <v>16</v>
      </c>
      <c r="D1177" s="192"/>
    </row>
    <row r="1178" customHeight="1" spans="1:4">
      <c r="A1178" s="188">
        <v>2200502</v>
      </c>
      <c r="B1178" s="188" t="s">
        <v>332</v>
      </c>
      <c r="C1178" s="190"/>
      <c r="D1178" s="192"/>
    </row>
    <row r="1179" customHeight="1" spans="1:4">
      <c r="A1179" s="188">
        <v>2200503</v>
      </c>
      <c r="B1179" s="188" t="s">
        <v>333</v>
      </c>
      <c r="C1179" s="190"/>
      <c r="D1179" s="192"/>
    </row>
    <row r="1180" customHeight="1" spans="1:4">
      <c r="A1180" s="188">
        <v>2200504</v>
      </c>
      <c r="B1180" s="188" t="s">
        <v>1211</v>
      </c>
      <c r="C1180" s="190">
        <v>3</v>
      </c>
      <c r="D1180" s="192"/>
    </row>
    <row r="1181" customHeight="1" spans="1:4">
      <c r="A1181" s="188">
        <v>2200506</v>
      </c>
      <c r="B1181" s="188" t="s">
        <v>1212</v>
      </c>
      <c r="C1181" s="190"/>
      <c r="D1181" s="192">
        <v>6</v>
      </c>
    </row>
    <row r="1182" customHeight="1" spans="1:4">
      <c r="A1182" s="188">
        <v>2200507</v>
      </c>
      <c r="B1182" s="188" t="s">
        <v>1213</v>
      </c>
      <c r="C1182" s="190"/>
      <c r="D1182" s="192"/>
    </row>
    <row r="1183" customHeight="1" spans="1:4">
      <c r="A1183" s="188">
        <v>2200508</v>
      </c>
      <c r="B1183" s="188" t="s">
        <v>1214</v>
      </c>
      <c r="C1183" s="190"/>
      <c r="D1183" s="192"/>
    </row>
    <row r="1184" customHeight="1" spans="1:4">
      <c r="A1184" s="188">
        <v>2200509</v>
      </c>
      <c r="B1184" s="188" t="s">
        <v>1215</v>
      </c>
      <c r="C1184" s="190">
        <v>69</v>
      </c>
      <c r="D1184" s="192">
        <v>66.2636</v>
      </c>
    </row>
    <row r="1185" customHeight="1" spans="1:4">
      <c r="A1185" s="188">
        <v>2200510</v>
      </c>
      <c r="B1185" s="188" t="s">
        <v>1216</v>
      </c>
      <c r="C1185" s="190"/>
      <c r="D1185" s="192"/>
    </row>
    <row r="1186" customHeight="1" spans="1:4">
      <c r="A1186" s="188">
        <v>2200511</v>
      </c>
      <c r="B1186" s="188" t="s">
        <v>1217</v>
      </c>
      <c r="C1186" s="190"/>
      <c r="D1186" s="192"/>
    </row>
    <row r="1187" customHeight="1" spans="1:4">
      <c r="A1187" s="188">
        <v>2200512</v>
      </c>
      <c r="B1187" s="188" t="s">
        <v>1218</v>
      </c>
      <c r="C1187" s="190"/>
      <c r="D1187" s="192"/>
    </row>
    <row r="1188" customHeight="1" spans="1:4">
      <c r="A1188" s="188">
        <v>2200513</v>
      </c>
      <c r="B1188" s="188" t="s">
        <v>1219</v>
      </c>
      <c r="C1188" s="190"/>
      <c r="D1188" s="192"/>
    </row>
    <row r="1189" customHeight="1" spans="1:4">
      <c r="A1189" s="188">
        <v>2200514</v>
      </c>
      <c r="B1189" s="188" t="s">
        <v>1220</v>
      </c>
      <c r="C1189" s="190"/>
      <c r="D1189" s="192"/>
    </row>
    <row r="1190" customHeight="1" spans="1:4">
      <c r="A1190" s="188">
        <v>2200599</v>
      </c>
      <c r="B1190" s="188" t="s">
        <v>1221</v>
      </c>
      <c r="C1190" s="190"/>
      <c r="D1190" s="192"/>
    </row>
    <row r="1191" customHeight="1" spans="1:4">
      <c r="A1191" s="188">
        <v>22099</v>
      </c>
      <c r="B1191" s="189" t="s">
        <v>1222</v>
      </c>
      <c r="C1191" s="190">
        <f>C1192</f>
        <v>0</v>
      </c>
      <c r="D1191" s="190">
        <f>D1192</f>
        <v>0</v>
      </c>
    </row>
    <row r="1192" customHeight="1" spans="1:4">
      <c r="A1192" s="188">
        <v>2209999</v>
      </c>
      <c r="B1192" s="188" t="s">
        <v>1223</v>
      </c>
      <c r="C1192" s="190"/>
      <c r="D1192" s="192"/>
    </row>
    <row r="1193" customHeight="1" spans="1:4">
      <c r="A1193" s="188">
        <v>221</v>
      </c>
      <c r="B1193" s="189" t="s">
        <v>1224</v>
      </c>
      <c r="C1193" s="190">
        <f>SUM(C1194,C1206,C1210)</f>
        <v>12789</v>
      </c>
      <c r="D1193" s="190">
        <f>SUM(D1194,D1206,D1210)</f>
        <v>16308.3995</v>
      </c>
    </row>
    <row r="1194" customHeight="1" spans="1:4">
      <c r="A1194" s="188">
        <v>22101</v>
      </c>
      <c r="B1194" s="189" t="s">
        <v>1225</v>
      </c>
      <c r="C1194" s="190">
        <f>SUM(C1195:C1205)</f>
        <v>4068</v>
      </c>
      <c r="D1194" s="190">
        <f>SUM(D1195:D1205)</f>
        <v>0</v>
      </c>
    </row>
    <row r="1195" customHeight="1" spans="1:4">
      <c r="A1195" s="188">
        <v>2210101</v>
      </c>
      <c r="B1195" s="188" t="s">
        <v>1226</v>
      </c>
      <c r="C1195" s="190"/>
      <c r="D1195" s="192"/>
    </row>
    <row r="1196" customHeight="1" spans="1:4">
      <c r="A1196" s="188">
        <v>2210102</v>
      </c>
      <c r="B1196" s="188" t="s">
        <v>1227</v>
      </c>
      <c r="C1196" s="190"/>
      <c r="D1196" s="192"/>
    </row>
    <row r="1197" customHeight="1" spans="1:4">
      <c r="A1197" s="188">
        <v>2210103</v>
      </c>
      <c r="B1197" s="188" t="s">
        <v>1228</v>
      </c>
      <c r="C1197" s="190">
        <v>3164</v>
      </c>
      <c r="D1197" s="192"/>
    </row>
    <row r="1198" customHeight="1" spans="1:4">
      <c r="A1198" s="188">
        <v>2210104</v>
      </c>
      <c r="B1198" s="188" t="s">
        <v>1229</v>
      </c>
      <c r="C1198" s="190"/>
      <c r="D1198" s="192"/>
    </row>
    <row r="1199" customHeight="1" spans="1:4">
      <c r="A1199" s="188">
        <v>2210105</v>
      </c>
      <c r="B1199" s="188" t="s">
        <v>1230</v>
      </c>
      <c r="C1199" s="190">
        <v>436</v>
      </c>
      <c r="D1199" s="192"/>
    </row>
    <row r="1200" customHeight="1" spans="1:4">
      <c r="A1200" s="188">
        <v>2210106</v>
      </c>
      <c r="B1200" s="188" t="s">
        <v>1231</v>
      </c>
      <c r="C1200" s="190">
        <v>144</v>
      </c>
      <c r="D1200" s="192"/>
    </row>
    <row r="1201" customHeight="1" spans="1:4">
      <c r="A1201" s="188">
        <v>2210107</v>
      </c>
      <c r="B1201" s="188" t="s">
        <v>1232</v>
      </c>
      <c r="C1201" s="190">
        <v>7</v>
      </c>
      <c r="D1201" s="192"/>
    </row>
    <row r="1202" customHeight="1" spans="1:4">
      <c r="A1202" s="188">
        <v>2210108</v>
      </c>
      <c r="B1202" s="188" t="s">
        <v>1233</v>
      </c>
      <c r="C1202" s="190">
        <v>260</v>
      </c>
      <c r="D1202" s="192"/>
    </row>
    <row r="1203" customHeight="1" spans="1:4">
      <c r="A1203" s="188">
        <v>2210109</v>
      </c>
      <c r="B1203" s="188" t="s">
        <v>1234</v>
      </c>
      <c r="C1203" s="190"/>
      <c r="D1203" s="192"/>
    </row>
    <row r="1204" customHeight="1" spans="1:4">
      <c r="A1204" s="188">
        <v>2210110</v>
      </c>
      <c r="B1204" s="188" t="s">
        <v>1235</v>
      </c>
      <c r="C1204" s="190">
        <v>54</v>
      </c>
      <c r="D1204" s="192"/>
    </row>
    <row r="1205" customHeight="1" spans="1:4">
      <c r="A1205" s="188">
        <v>2210199</v>
      </c>
      <c r="B1205" s="188" t="s">
        <v>1236</v>
      </c>
      <c r="C1205" s="190">
        <v>3</v>
      </c>
      <c r="D1205" s="192"/>
    </row>
    <row r="1206" customHeight="1" spans="1:4">
      <c r="A1206" s="188">
        <v>22102</v>
      </c>
      <c r="B1206" s="189" t="s">
        <v>1237</v>
      </c>
      <c r="C1206" s="190">
        <f>SUM(C1207:C1209)</f>
        <v>8618</v>
      </c>
      <c r="D1206" s="190">
        <f>SUM(D1207:D1209)</f>
        <v>11694</v>
      </c>
    </row>
    <row r="1207" customHeight="1" spans="1:4">
      <c r="A1207" s="188">
        <v>2210201</v>
      </c>
      <c r="B1207" s="188" t="s">
        <v>1238</v>
      </c>
      <c r="C1207" s="190">
        <v>8618</v>
      </c>
      <c r="D1207" s="192">
        <v>11694</v>
      </c>
    </row>
    <row r="1208" customHeight="1" spans="1:4">
      <c r="A1208" s="188">
        <v>2210202</v>
      </c>
      <c r="B1208" s="188" t="s">
        <v>1239</v>
      </c>
      <c r="C1208" s="190"/>
      <c r="D1208" s="192"/>
    </row>
    <row r="1209" customHeight="1" spans="1:4">
      <c r="A1209" s="188">
        <v>2210203</v>
      </c>
      <c r="B1209" s="188" t="s">
        <v>1240</v>
      </c>
      <c r="C1209" s="190"/>
      <c r="D1209" s="192"/>
    </row>
    <row r="1210" customHeight="1" spans="1:4">
      <c r="A1210" s="188">
        <v>22103</v>
      </c>
      <c r="B1210" s="189" t="s">
        <v>1241</v>
      </c>
      <c r="C1210" s="190">
        <f>SUM(C1211:C1213)</f>
        <v>103</v>
      </c>
      <c r="D1210" s="190">
        <f>SUM(D1211:D1213)</f>
        <v>4614.3995</v>
      </c>
    </row>
    <row r="1211" customHeight="1" spans="1:4">
      <c r="A1211" s="188">
        <v>2210301</v>
      </c>
      <c r="B1211" s="188" t="s">
        <v>1242</v>
      </c>
      <c r="C1211" s="190"/>
      <c r="D1211" s="192"/>
    </row>
    <row r="1212" customHeight="1" spans="1:4">
      <c r="A1212" s="188">
        <v>2210302</v>
      </c>
      <c r="B1212" s="188" t="s">
        <v>1243</v>
      </c>
      <c r="C1212" s="190"/>
      <c r="D1212" s="192"/>
    </row>
    <row r="1213" customHeight="1" spans="1:4">
      <c r="A1213" s="188">
        <v>2210399</v>
      </c>
      <c r="B1213" s="188" t="s">
        <v>1244</v>
      </c>
      <c r="C1213" s="190">
        <v>103</v>
      </c>
      <c r="D1213" s="192">
        <v>4614.3995</v>
      </c>
    </row>
    <row r="1214" customHeight="1" spans="1:4">
      <c r="A1214" s="188">
        <v>222</v>
      </c>
      <c r="B1214" s="189" t="s">
        <v>1245</v>
      </c>
      <c r="C1214" s="190">
        <f>C1215+C1233+C1240+C1246</f>
        <v>2328</v>
      </c>
      <c r="D1214" s="190">
        <f>D1215+D1233+D1240+D1246</f>
        <v>594</v>
      </c>
    </row>
    <row r="1215" customHeight="1" spans="1:4">
      <c r="A1215" s="188">
        <v>22201</v>
      </c>
      <c r="B1215" s="189" t="s">
        <v>1246</v>
      </c>
      <c r="C1215" s="190">
        <f>SUM(C1216:C1232)</f>
        <v>2198</v>
      </c>
      <c r="D1215" s="190">
        <f>SUM(D1216:D1232)</f>
        <v>0</v>
      </c>
    </row>
    <row r="1216" customHeight="1" spans="1:4">
      <c r="A1216" s="188">
        <v>2220101</v>
      </c>
      <c r="B1216" s="188" t="s">
        <v>331</v>
      </c>
      <c r="C1216" s="190">
        <v>154</v>
      </c>
      <c r="D1216" s="192"/>
    </row>
    <row r="1217" customHeight="1" spans="1:4">
      <c r="A1217" s="188">
        <v>2220102</v>
      </c>
      <c r="B1217" s="188" t="s">
        <v>332</v>
      </c>
      <c r="C1217" s="190"/>
      <c r="D1217" s="192"/>
    </row>
    <row r="1218" customHeight="1" spans="1:4">
      <c r="A1218" s="188">
        <v>2220103</v>
      </c>
      <c r="B1218" s="188" t="s">
        <v>333</v>
      </c>
      <c r="C1218" s="190"/>
      <c r="D1218" s="192"/>
    </row>
    <row r="1219" customHeight="1" spans="1:4">
      <c r="A1219" s="188">
        <v>2220104</v>
      </c>
      <c r="B1219" s="188" t="s">
        <v>1247</v>
      </c>
      <c r="C1219" s="190"/>
      <c r="D1219" s="192"/>
    </row>
    <row r="1220" customHeight="1" spans="1:4">
      <c r="A1220" s="188">
        <v>2220105</v>
      </c>
      <c r="B1220" s="188" t="s">
        <v>1248</v>
      </c>
      <c r="C1220" s="190"/>
      <c r="D1220" s="192"/>
    </row>
    <row r="1221" customHeight="1" spans="1:4">
      <c r="A1221" s="188">
        <v>2220106</v>
      </c>
      <c r="B1221" s="188" t="s">
        <v>1249</v>
      </c>
      <c r="C1221" s="190"/>
      <c r="D1221" s="192"/>
    </row>
    <row r="1222" customHeight="1" spans="1:4">
      <c r="A1222" s="188">
        <v>2220107</v>
      </c>
      <c r="B1222" s="188" t="s">
        <v>1250</v>
      </c>
      <c r="C1222" s="190"/>
      <c r="D1222" s="192"/>
    </row>
    <row r="1223" customHeight="1" spans="1:4">
      <c r="A1223" s="188">
        <v>2220112</v>
      </c>
      <c r="B1223" s="188" t="s">
        <v>1251</v>
      </c>
      <c r="C1223" s="190">
        <v>64</v>
      </c>
      <c r="D1223" s="192"/>
    </row>
    <row r="1224" customHeight="1" spans="1:4">
      <c r="A1224" s="188">
        <v>2220113</v>
      </c>
      <c r="B1224" s="188" t="s">
        <v>1252</v>
      </c>
      <c r="C1224" s="190"/>
      <c r="D1224" s="192"/>
    </row>
    <row r="1225" customHeight="1" spans="1:4">
      <c r="A1225" s="188">
        <v>2220114</v>
      </c>
      <c r="B1225" s="188" t="s">
        <v>1253</v>
      </c>
      <c r="C1225" s="190"/>
      <c r="D1225" s="192"/>
    </row>
    <row r="1226" customHeight="1" spans="1:4">
      <c r="A1226" s="188">
        <v>2220115</v>
      </c>
      <c r="B1226" s="188" t="s">
        <v>1254</v>
      </c>
      <c r="C1226" s="190">
        <v>197</v>
      </c>
      <c r="D1226" s="192"/>
    </row>
    <row r="1227" customHeight="1" spans="1:4">
      <c r="A1227" s="188">
        <v>2220118</v>
      </c>
      <c r="B1227" s="188" t="s">
        <v>1255</v>
      </c>
      <c r="C1227" s="190"/>
      <c r="D1227" s="192"/>
    </row>
    <row r="1228" customHeight="1" spans="1:4">
      <c r="A1228" s="188">
        <v>2220119</v>
      </c>
      <c r="B1228" s="188" t="s">
        <v>1256</v>
      </c>
      <c r="C1228" s="190"/>
      <c r="D1228" s="192"/>
    </row>
    <row r="1229" customHeight="1" spans="1:4">
      <c r="A1229" s="188">
        <v>2220120</v>
      </c>
      <c r="B1229" s="188" t="s">
        <v>1257</v>
      </c>
      <c r="C1229" s="190">
        <v>43</v>
      </c>
      <c r="D1229" s="192"/>
    </row>
    <row r="1230" customHeight="1" spans="1:4">
      <c r="A1230" s="188">
        <v>2220121</v>
      </c>
      <c r="B1230" s="188" t="s">
        <v>1258</v>
      </c>
      <c r="C1230" s="190"/>
      <c r="D1230" s="192"/>
    </row>
    <row r="1231" customHeight="1" spans="1:4">
      <c r="A1231" s="188">
        <v>2220150</v>
      </c>
      <c r="B1231" s="188" t="s">
        <v>340</v>
      </c>
      <c r="C1231" s="190">
        <v>1</v>
      </c>
      <c r="D1231" s="192"/>
    </row>
    <row r="1232" customHeight="1" spans="1:4">
      <c r="A1232" s="188">
        <v>2220199</v>
      </c>
      <c r="B1232" s="188" t="s">
        <v>1259</v>
      </c>
      <c r="C1232" s="190">
        <v>1739</v>
      </c>
      <c r="D1232" s="192"/>
    </row>
    <row r="1233" customHeight="1" spans="1:4">
      <c r="A1233" s="188">
        <v>22203</v>
      </c>
      <c r="B1233" s="189" t="s">
        <v>1260</v>
      </c>
      <c r="C1233" s="190">
        <f>SUM(C1234:C1239)</f>
        <v>0</v>
      </c>
      <c r="D1233" s="190">
        <f>SUM(D1234:D1239)</f>
        <v>0</v>
      </c>
    </row>
    <row r="1234" customHeight="1" spans="1:4">
      <c r="A1234" s="188">
        <v>2220301</v>
      </c>
      <c r="B1234" s="188" t="s">
        <v>1261</v>
      </c>
      <c r="C1234" s="190"/>
      <c r="D1234" s="192"/>
    </row>
    <row r="1235" customHeight="1" spans="1:4">
      <c r="A1235" s="188">
        <v>2220303</v>
      </c>
      <c r="B1235" s="188" t="s">
        <v>1262</v>
      </c>
      <c r="C1235" s="190"/>
      <c r="D1235" s="192"/>
    </row>
    <row r="1236" customHeight="1" spans="1:4">
      <c r="A1236" s="188">
        <v>2220304</v>
      </c>
      <c r="B1236" s="188" t="s">
        <v>1263</v>
      </c>
      <c r="C1236" s="190"/>
      <c r="D1236" s="192"/>
    </row>
    <row r="1237" customHeight="1" spans="1:4">
      <c r="A1237" s="188">
        <v>2220305</v>
      </c>
      <c r="B1237" s="188" t="s">
        <v>1264</v>
      </c>
      <c r="C1237" s="190"/>
      <c r="D1237" s="192"/>
    </row>
    <row r="1238" customHeight="1" spans="1:4">
      <c r="A1238" s="188">
        <v>2220306</v>
      </c>
      <c r="B1238" s="188" t="s">
        <v>1265</v>
      </c>
      <c r="C1238" s="190"/>
      <c r="D1238" s="192"/>
    </row>
    <row r="1239" customHeight="1" spans="1:4">
      <c r="A1239" s="188">
        <v>2220399</v>
      </c>
      <c r="B1239" s="188" t="s">
        <v>1266</v>
      </c>
      <c r="C1239" s="190"/>
      <c r="D1239" s="192"/>
    </row>
    <row r="1240" customHeight="1" spans="1:4">
      <c r="A1240" s="188">
        <v>22204</v>
      </c>
      <c r="B1240" s="189" t="s">
        <v>1267</v>
      </c>
      <c r="C1240" s="190">
        <f>SUM(C1241:C1245)</f>
        <v>130</v>
      </c>
      <c r="D1240" s="190">
        <f>SUM(D1241:D1245)</f>
        <v>594</v>
      </c>
    </row>
    <row r="1241" customHeight="1" spans="1:4">
      <c r="A1241" s="188">
        <v>2220401</v>
      </c>
      <c r="B1241" s="188" t="s">
        <v>1268</v>
      </c>
      <c r="C1241" s="190">
        <v>69</v>
      </c>
      <c r="D1241" s="192"/>
    </row>
    <row r="1242" customHeight="1" spans="1:4">
      <c r="A1242" s="188">
        <v>2220402</v>
      </c>
      <c r="B1242" s="188" t="s">
        <v>1269</v>
      </c>
      <c r="C1242" s="190">
        <v>61</v>
      </c>
      <c r="D1242" s="192"/>
    </row>
    <row r="1243" customHeight="1" spans="1:4">
      <c r="A1243" s="188">
        <v>2220403</v>
      </c>
      <c r="B1243" s="188" t="s">
        <v>1270</v>
      </c>
      <c r="C1243" s="190"/>
      <c r="D1243" s="192"/>
    </row>
    <row r="1244" customHeight="1" spans="1:4">
      <c r="A1244" s="188">
        <v>2220404</v>
      </c>
      <c r="B1244" s="188" t="s">
        <v>1271</v>
      </c>
      <c r="C1244" s="190"/>
      <c r="D1244" s="192"/>
    </row>
    <row r="1245" customHeight="1" spans="1:4">
      <c r="A1245" s="188">
        <v>2220499</v>
      </c>
      <c r="B1245" s="188" t="s">
        <v>1272</v>
      </c>
      <c r="C1245" s="190"/>
      <c r="D1245" s="192">
        <v>594</v>
      </c>
    </row>
    <row r="1246" customHeight="1" spans="1:4">
      <c r="A1246" s="188">
        <v>22205</v>
      </c>
      <c r="B1246" s="189" t="s">
        <v>1273</v>
      </c>
      <c r="C1246" s="190">
        <f>SUM(C1247:C1258)</f>
        <v>0</v>
      </c>
      <c r="D1246" s="190">
        <f>SUM(D1247:D1258)</f>
        <v>0</v>
      </c>
    </row>
    <row r="1247" customHeight="1" spans="1:4">
      <c r="A1247" s="188">
        <v>2220501</v>
      </c>
      <c r="B1247" s="188" t="s">
        <v>1274</v>
      </c>
      <c r="C1247" s="190"/>
      <c r="D1247" s="192"/>
    </row>
    <row r="1248" customHeight="1" spans="1:4">
      <c r="A1248" s="188">
        <v>2220502</v>
      </c>
      <c r="B1248" s="188" t="s">
        <v>1275</v>
      </c>
      <c r="C1248" s="190"/>
      <c r="D1248" s="192"/>
    </row>
    <row r="1249" customHeight="1" spans="1:4">
      <c r="A1249" s="188">
        <v>2220503</v>
      </c>
      <c r="B1249" s="188" t="s">
        <v>1276</v>
      </c>
      <c r="C1249" s="190"/>
      <c r="D1249" s="192"/>
    </row>
    <row r="1250" customHeight="1" spans="1:4">
      <c r="A1250" s="188">
        <v>2220504</v>
      </c>
      <c r="B1250" s="188" t="s">
        <v>1277</v>
      </c>
      <c r="C1250" s="190"/>
      <c r="D1250" s="192"/>
    </row>
    <row r="1251" customHeight="1" spans="1:4">
      <c r="A1251" s="188">
        <v>2220505</v>
      </c>
      <c r="B1251" s="188" t="s">
        <v>1278</v>
      </c>
      <c r="C1251" s="190"/>
      <c r="D1251" s="192"/>
    </row>
    <row r="1252" customHeight="1" spans="1:4">
      <c r="A1252" s="188">
        <v>2220506</v>
      </c>
      <c r="B1252" s="188" t="s">
        <v>1279</v>
      </c>
      <c r="C1252" s="190"/>
      <c r="D1252" s="192"/>
    </row>
    <row r="1253" customHeight="1" spans="1:4">
      <c r="A1253" s="188">
        <v>2220507</v>
      </c>
      <c r="B1253" s="188" t="s">
        <v>1280</v>
      </c>
      <c r="C1253" s="190"/>
      <c r="D1253" s="192"/>
    </row>
    <row r="1254" customHeight="1" spans="1:4">
      <c r="A1254" s="188">
        <v>2220508</v>
      </c>
      <c r="B1254" s="188" t="s">
        <v>1281</v>
      </c>
      <c r="C1254" s="190"/>
      <c r="D1254" s="192"/>
    </row>
    <row r="1255" customHeight="1" spans="1:4">
      <c r="A1255" s="188">
        <v>2220509</v>
      </c>
      <c r="B1255" s="188" t="s">
        <v>1282</v>
      </c>
      <c r="C1255" s="190"/>
      <c r="D1255" s="192"/>
    </row>
    <row r="1256" customHeight="1" spans="1:4">
      <c r="A1256" s="188">
        <v>2220510</v>
      </c>
      <c r="B1256" s="188" t="s">
        <v>1283</v>
      </c>
      <c r="C1256" s="190"/>
      <c r="D1256" s="192"/>
    </row>
    <row r="1257" customHeight="1" spans="1:4">
      <c r="A1257" s="188">
        <v>2220511</v>
      </c>
      <c r="B1257" s="188" t="s">
        <v>1284</v>
      </c>
      <c r="C1257" s="190"/>
      <c r="D1257" s="192"/>
    </row>
    <row r="1258" customHeight="1" spans="1:4">
      <c r="A1258" s="188">
        <v>2220599</v>
      </c>
      <c r="B1258" s="188" t="s">
        <v>1285</v>
      </c>
      <c r="C1258" s="190"/>
      <c r="D1258" s="192"/>
    </row>
    <row r="1259" customHeight="1" spans="1:4">
      <c r="A1259" s="188">
        <v>224</v>
      </c>
      <c r="B1259" s="189" t="s">
        <v>1286</v>
      </c>
      <c r="C1259" s="190">
        <f>C1260+C1271+C1278+C1286+C1299+C1303+C1307</f>
        <v>9815</v>
      </c>
      <c r="D1259" s="190">
        <f>D1260+D1271+D1278+D1286+D1299+D1303+D1307</f>
        <v>6736.1034</v>
      </c>
    </row>
    <row r="1260" customHeight="1" spans="1:4">
      <c r="A1260" s="188">
        <v>22401</v>
      </c>
      <c r="B1260" s="189" t="s">
        <v>1287</v>
      </c>
      <c r="C1260" s="190">
        <f>SUM(C1261:C1270)</f>
        <v>2736</v>
      </c>
      <c r="D1260" s="190">
        <f>SUM(D1261:D1270)</f>
        <v>1504.3034</v>
      </c>
    </row>
    <row r="1261" customHeight="1" spans="1:4">
      <c r="A1261" s="188">
        <v>2240101</v>
      </c>
      <c r="B1261" s="188" t="s">
        <v>331</v>
      </c>
      <c r="C1261" s="190">
        <v>2294</v>
      </c>
      <c r="D1261" s="192">
        <v>1454.3034</v>
      </c>
    </row>
    <row r="1262" customHeight="1" spans="1:4">
      <c r="A1262" s="188">
        <v>2240102</v>
      </c>
      <c r="B1262" s="188" t="s">
        <v>332</v>
      </c>
      <c r="C1262" s="190"/>
      <c r="D1262" s="192"/>
    </row>
    <row r="1263" customHeight="1" spans="1:4">
      <c r="A1263" s="188">
        <v>2240103</v>
      </c>
      <c r="B1263" s="188" t="s">
        <v>333</v>
      </c>
      <c r="C1263" s="190"/>
      <c r="D1263" s="192"/>
    </row>
    <row r="1264" customHeight="1" spans="1:4">
      <c r="A1264" s="188">
        <v>2240104</v>
      </c>
      <c r="B1264" s="188" t="s">
        <v>1288</v>
      </c>
      <c r="C1264" s="190"/>
      <c r="D1264" s="192"/>
    </row>
    <row r="1265" customHeight="1" spans="1:4">
      <c r="A1265" s="188">
        <v>2240105</v>
      </c>
      <c r="B1265" s="188" t="s">
        <v>1289</v>
      </c>
      <c r="C1265" s="190"/>
      <c r="D1265" s="192"/>
    </row>
    <row r="1266" customHeight="1" spans="1:4">
      <c r="A1266" s="188">
        <v>2240106</v>
      </c>
      <c r="B1266" s="188" t="s">
        <v>1290</v>
      </c>
      <c r="C1266" s="190">
        <v>31</v>
      </c>
      <c r="D1266" s="192">
        <v>50</v>
      </c>
    </row>
    <row r="1267" customHeight="1" spans="1:4">
      <c r="A1267" s="188">
        <v>2240108</v>
      </c>
      <c r="B1267" s="188" t="s">
        <v>1291</v>
      </c>
      <c r="C1267" s="190">
        <v>1</v>
      </c>
      <c r="D1267" s="192"/>
    </row>
    <row r="1268" customHeight="1" spans="1:4">
      <c r="A1268" s="188">
        <v>2240109</v>
      </c>
      <c r="B1268" s="188" t="s">
        <v>1292</v>
      </c>
      <c r="C1268" s="190">
        <v>4</v>
      </c>
      <c r="D1268" s="192"/>
    </row>
    <row r="1269" customHeight="1" spans="1:4">
      <c r="A1269" s="188">
        <v>2240150</v>
      </c>
      <c r="B1269" s="188" t="s">
        <v>340</v>
      </c>
      <c r="C1269" s="190"/>
      <c r="D1269" s="192"/>
    </row>
    <row r="1270" customHeight="1" spans="1:4">
      <c r="A1270" s="188">
        <v>2240199</v>
      </c>
      <c r="B1270" s="188" t="s">
        <v>1293</v>
      </c>
      <c r="C1270" s="190">
        <v>406</v>
      </c>
      <c r="D1270" s="192"/>
    </row>
    <row r="1271" customHeight="1" spans="1:4">
      <c r="A1271" s="188">
        <v>22402</v>
      </c>
      <c r="B1271" s="189" t="s">
        <v>1294</v>
      </c>
      <c r="C1271" s="190">
        <f>SUM(C1272:C1277)</f>
        <v>615</v>
      </c>
      <c r="D1271" s="190">
        <f>SUM(D1272:D1277)</f>
        <v>1119.8</v>
      </c>
    </row>
    <row r="1272" customHeight="1" spans="1:4">
      <c r="A1272" s="188">
        <v>2240201</v>
      </c>
      <c r="B1272" s="188" t="s">
        <v>331</v>
      </c>
      <c r="C1272" s="190">
        <v>604</v>
      </c>
      <c r="D1272" s="192">
        <v>1119.8</v>
      </c>
    </row>
    <row r="1273" customHeight="1" spans="1:4">
      <c r="A1273" s="188">
        <v>2240202</v>
      </c>
      <c r="B1273" s="188" t="s">
        <v>332</v>
      </c>
      <c r="C1273" s="190"/>
      <c r="D1273" s="192"/>
    </row>
    <row r="1274" customHeight="1" spans="1:4">
      <c r="A1274" s="188">
        <v>2240203</v>
      </c>
      <c r="B1274" s="188" t="s">
        <v>333</v>
      </c>
      <c r="C1274" s="190"/>
      <c r="D1274" s="192"/>
    </row>
    <row r="1275" customHeight="1" spans="1:4">
      <c r="A1275" s="188">
        <v>2240204</v>
      </c>
      <c r="B1275" s="188" t="s">
        <v>1295</v>
      </c>
      <c r="C1275" s="190">
        <v>11</v>
      </c>
      <c r="D1275" s="192"/>
    </row>
    <row r="1276" customHeight="1" spans="1:4">
      <c r="A1276" s="188">
        <v>2240250</v>
      </c>
      <c r="B1276" s="188" t="s">
        <v>340</v>
      </c>
      <c r="C1276" s="190"/>
      <c r="D1276" s="192"/>
    </row>
    <row r="1277" customHeight="1" spans="1:4">
      <c r="A1277" s="188">
        <v>2240299</v>
      </c>
      <c r="B1277" s="188" t="s">
        <v>1296</v>
      </c>
      <c r="C1277" s="190"/>
      <c r="D1277" s="192"/>
    </row>
    <row r="1278" customHeight="1" spans="1:4">
      <c r="A1278" s="188">
        <v>22404</v>
      </c>
      <c r="B1278" s="189" t="s">
        <v>1297</v>
      </c>
      <c r="C1278" s="190">
        <f>SUM(C1279:C1285)</f>
        <v>64</v>
      </c>
      <c r="D1278" s="190">
        <f>SUM(D1279:D1285)</f>
        <v>0</v>
      </c>
    </row>
    <row r="1279" customHeight="1" spans="1:4">
      <c r="A1279" s="188">
        <v>2240401</v>
      </c>
      <c r="B1279" s="188" t="s">
        <v>331</v>
      </c>
      <c r="C1279" s="190">
        <v>64</v>
      </c>
      <c r="D1279" s="192"/>
    </row>
    <row r="1280" customHeight="1" spans="1:4">
      <c r="A1280" s="188">
        <v>2240402</v>
      </c>
      <c r="B1280" s="188" t="s">
        <v>332</v>
      </c>
      <c r="C1280" s="190"/>
      <c r="D1280" s="192"/>
    </row>
    <row r="1281" customHeight="1" spans="1:4">
      <c r="A1281" s="188">
        <v>2240403</v>
      </c>
      <c r="B1281" s="188" t="s">
        <v>333</v>
      </c>
      <c r="C1281" s="190"/>
      <c r="D1281" s="192"/>
    </row>
    <row r="1282" customHeight="1" spans="1:4">
      <c r="A1282" s="188">
        <v>2240404</v>
      </c>
      <c r="B1282" s="188" t="s">
        <v>1298</v>
      </c>
      <c r="C1282" s="190"/>
      <c r="D1282" s="192"/>
    </row>
    <row r="1283" customHeight="1" spans="1:4">
      <c r="A1283" s="188">
        <v>2240405</v>
      </c>
      <c r="B1283" s="188" t="s">
        <v>1299</v>
      </c>
      <c r="C1283" s="190"/>
      <c r="D1283" s="192"/>
    </row>
    <row r="1284" customHeight="1" spans="1:4">
      <c r="A1284" s="188">
        <v>2240450</v>
      </c>
      <c r="B1284" s="188" t="s">
        <v>340</v>
      </c>
      <c r="C1284" s="190"/>
      <c r="D1284" s="192"/>
    </row>
    <row r="1285" customHeight="1" spans="1:4">
      <c r="A1285" s="188">
        <v>2240499</v>
      </c>
      <c r="B1285" s="188" t="s">
        <v>1300</v>
      </c>
      <c r="C1285" s="190"/>
      <c r="D1285" s="192"/>
    </row>
    <row r="1286" customHeight="1" spans="1:4">
      <c r="A1286" s="188">
        <v>22405</v>
      </c>
      <c r="B1286" s="189" t="s">
        <v>1301</v>
      </c>
      <c r="C1286" s="190">
        <f>SUM(C1287:C1298)</f>
        <v>8</v>
      </c>
      <c r="D1286" s="190">
        <f>SUM(D1287:D1298)</f>
        <v>0</v>
      </c>
    </row>
    <row r="1287" customHeight="1" spans="1:4">
      <c r="A1287" s="188">
        <v>2240501</v>
      </c>
      <c r="B1287" s="188" t="s">
        <v>331</v>
      </c>
      <c r="C1287" s="190">
        <v>5</v>
      </c>
      <c r="D1287" s="192"/>
    </row>
    <row r="1288" customHeight="1" spans="1:4">
      <c r="A1288" s="188">
        <v>2240502</v>
      </c>
      <c r="B1288" s="188" t="s">
        <v>332</v>
      </c>
      <c r="C1288" s="190"/>
      <c r="D1288" s="192"/>
    </row>
    <row r="1289" customHeight="1" spans="1:4">
      <c r="A1289" s="188">
        <v>2240503</v>
      </c>
      <c r="B1289" s="188" t="s">
        <v>333</v>
      </c>
      <c r="C1289" s="190"/>
      <c r="D1289" s="192"/>
    </row>
    <row r="1290" customHeight="1" spans="1:4">
      <c r="A1290" s="188">
        <v>2240504</v>
      </c>
      <c r="B1290" s="188" t="s">
        <v>1302</v>
      </c>
      <c r="C1290" s="190">
        <v>3</v>
      </c>
      <c r="D1290" s="192"/>
    </row>
    <row r="1291" customHeight="1" spans="1:4">
      <c r="A1291" s="188">
        <v>2240505</v>
      </c>
      <c r="B1291" s="188" t="s">
        <v>1303</v>
      </c>
      <c r="C1291" s="190"/>
      <c r="D1291" s="192"/>
    </row>
    <row r="1292" customHeight="1" spans="1:4">
      <c r="A1292" s="188">
        <v>2240506</v>
      </c>
      <c r="B1292" s="188" t="s">
        <v>1304</v>
      </c>
      <c r="C1292" s="190"/>
      <c r="D1292" s="192"/>
    </row>
    <row r="1293" customHeight="1" spans="1:4">
      <c r="A1293" s="188">
        <v>2240507</v>
      </c>
      <c r="B1293" s="188" t="s">
        <v>1305</v>
      </c>
      <c r="C1293" s="190"/>
      <c r="D1293" s="192"/>
    </row>
    <row r="1294" customHeight="1" spans="1:4">
      <c r="A1294" s="188">
        <v>2240508</v>
      </c>
      <c r="B1294" s="188" t="s">
        <v>1306</v>
      </c>
      <c r="C1294" s="190"/>
      <c r="D1294" s="192"/>
    </row>
    <row r="1295" customHeight="1" spans="1:4">
      <c r="A1295" s="188">
        <v>2240509</v>
      </c>
      <c r="B1295" s="188" t="s">
        <v>1307</v>
      </c>
      <c r="C1295" s="190"/>
      <c r="D1295" s="192"/>
    </row>
    <row r="1296" customHeight="1" spans="1:4">
      <c r="A1296" s="188">
        <v>2240510</v>
      </c>
      <c r="B1296" s="188" t="s">
        <v>1308</v>
      </c>
      <c r="C1296" s="190"/>
      <c r="D1296" s="192"/>
    </row>
    <row r="1297" customHeight="1" spans="1:4">
      <c r="A1297" s="188">
        <v>2240550</v>
      </c>
      <c r="B1297" s="188" t="s">
        <v>1309</v>
      </c>
      <c r="C1297" s="190"/>
      <c r="D1297" s="192"/>
    </row>
    <row r="1298" customHeight="1" spans="1:4">
      <c r="A1298" s="188">
        <v>2240599</v>
      </c>
      <c r="B1298" s="188" t="s">
        <v>1310</v>
      </c>
      <c r="C1298" s="190"/>
      <c r="D1298" s="192"/>
    </row>
    <row r="1299" customHeight="1" spans="1:4">
      <c r="A1299" s="188">
        <v>22406</v>
      </c>
      <c r="B1299" s="189" t="s">
        <v>1311</v>
      </c>
      <c r="C1299" s="190">
        <f>SUM(C1300:C1302)</f>
        <v>1506</v>
      </c>
      <c r="D1299" s="190">
        <f>SUM(D1300:D1302)</f>
        <v>0</v>
      </c>
    </row>
    <row r="1300" customHeight="1" spans="1:4">
      <c r="A1300" s="188">
        <v>2240601</v>
      </c>
      <c r="B1300" s="188" t="s">
        <v>1312</v>
      </c>
      <c r="C1300" s="190">
        <v>1486</v>
      </c>
      <c r="D1300" s="192"/>
    </row>
    <row r="1301" customHeight="1" spans="1:4">
      <c r="A1301" s="188">
        <v>2240602</v>
      </c>
      <c r="B1301" s="188" t="s">
        <v>1313</v>
      </c>
      <c r="C1301" s="190"/>
      <c r="D1301" s="192"/>
    </row>
    <row r="1302" customHeight="1" spans="1:4">
      <c r="A1302" s="188">
        <v>2240699</v>
      </c>
      <c r="B1302" s="188" t="s">
        <v>1314</v>
      </c>
      <c r="C1302" s="190">
        <v>20</v>
      </c>
      <c r="D1302" s="192"/>
    </row>
    <row r="1303" customHeight="1" spans="1:4">
      <c r="A1303" s="188">
        <v>22407</v>
      </c>
      <c r="B1303" s="189" t="s">
        <v>1315</v>
      </c>
      <c r="C1303" s="190">
        <f>SUM(C1304:C1306)</f>
        <v>4531</v>
      </c>
      <c r="D1303" s="190">
        <f>SUM(D1304:D1306)</f>
        <v>4100</v>
      </c>
    </row>
    <row r="1304" customHeight="1" spans="1:4">
      <c r="A1304" s="188">
        <v>2240703</v>
      </c>
      <c r="B1304" s="188" t="s">
        <v>1316</v>
      </c>
      <c r="C1304" s="190">
        <v>2705</v>
      </c>
      <c r="D1304" s="192"/>
    </row>
    <row r="1305" customHeight="1" spans="1:4">
      <c r="A1305" s="188">
        <v>2240704</v>
      </c>
      <c r="B1305" s="188" t="s">
        <v>1317</v>
      </c>
      <c r="C1305" s="190">
        <v>129</v>
      </c>
      <c r="D1305" s="192"/>
    </row>
    <row r="1306" customHeight="1" spans="1:4">
      <c r="A1306" s="188">
        <v>2240799</v>
      </c>
      <c r="B1306" s="188" t="s">
        <v>1318</v>
      </c>
      <c r="C1306" s="190">
        <v>1697</v>
      </c>
      <c r="D1306" s="192">
        <v>4100</v>
      </c>
    </row>
    <row r="1307" customHeight="1" spans="1:4">
      <c r="A1307" s="188">
        <v>22499</v>
      </c>
      <c r="B1307" s="189" t="s">
        <v>1319</v>
      </c>
      <c r="C1307" s="190">
        <f t="shared" ref="C1307:C1310" si="1">C1308</f>
        <v>355</v>
      </c>
      <c r="D1307" s="190">
        <f>D1308</f>
        <v>12</v>
      </c>
    </row>
    <row r="1308" customHeight="1" spans="1:4">
      <c r="A1308" s="188">
        <v>2249999</v>
      </c>
      <c r="B1308" s="188" t="s">
        <v>1320</v>
      </c>
      <c r="C1308" s="190">
        <v>355</v>
      </c>
      <c r="D1308" s="192">
        <v>12</v>
      </c>
    </row>
    <row r="1309" customHeight="1" spans="1:4">
      <c r="A1309" s="188">
        <v>229</v>
      </c>
      <c r="B1309" s="189" t="s">
        <v>1321</v>
      </c>
      <c r="C1309" s="190">
        <f t="shared" si="1"/>
        <v>1490</v>
      </c>
      <c r="D1309" s="190">
        <f>D1310</f>
        <v>0</v>
      </c>
    </row>
    <row r="1310" customHeight="1" spans="1:4">
      <c r="A1310" s="188">
        <v>22999</v>
      </c>
      <c r="B1310" s="189" t="s">
        <v>1185</v>
      </c>
      <c r="C1310" s="190">
        <f t="shared" si="1"/>
        <v>1490</v>
      </c>
      <c r="D1310" s="190">
        <f>D1311</f>
        <v>0</v>
      </c>
    </row>
    <row r="1311" customHeight="1" spans="1:4">
      <c r="A1311" s="188">
        <v>2299999</v>
      </c>
      <c r="B1311" s="188" t="s">
        <v>488</v>
      </c>
      <c r="C1311" s="190">
        <v>1490</v>
      </c>
      <c r="D1311" s="192"/>
    </row>
    <row r="1312" customHeight="1" spans="1:4">
      <c r="A1312" s="188">
        <v>232</v>
      </c>
      <c r="B1312" s="189" t="s">
        <v>1322</v>
      </c>
      <c r="C1312" s="190">
        <f>SUM(C1313,C1315,C1320)</f>
        <v>7058</v>
      </c>
      <c r="D1312" s="190">
        <f>SUM(D1313,D1315,D1320)</f>
        <v>8186</v>
      </c>
    </row>
    <row r="1313" customHeight="1" spans="1:4">
      <c r="A1313" s="188">
        <v>23201</v>
      </c>
      <c r="B1313" s="189" t="s">
        <v>1323</v>
      </c>
      <c r="C1313" s="190">
        <f>C1314</f>
        <v>0</v>
      </c>
      <c r="D1313" s="190">
        <f>D1314</f>
        <v>0</v>
      </c>
    </row>
    <row r="1314" customHeight="1" spans="1:4">
      <c r="A1314" s="188">
        <v>2320101</v>
      </c>
      <c r="B1314" s="188" t="s">
        <v>1324</v>
      </c>
      <c r="C1314" s="190"/>
      <c r="D1314" s="192"/>
    </row>
    <row r="1315" customHeight="1" spans="1:4">
      <c r="A1315" s="188">
        <v>23202</v>
      </c>
      <c r="B1315" s="189" t="s">
        <v>1325</v>
      </c>
      <c r="C1315" s="190">
        <f>SUM(C1316:C1319)</f>
        <v>0</v>
      </c>
      <c r="D1315" s="190">
        <f>SUM(D1316:D1319)</f>
        <v>0</v>
      </c>
    </row>
    <row r="1316" customHeight="1" spans="1:4">
      <c r="A1316" s="188">
        <v>2320201</v>
      </c>
      <c r="B1316" s="188" t="s">
        <v>1326</v>
      </c>
      <c r="C1316" s="190"/>
      <c r="D1316" s="192"/>
    </row>
    <row r="1317" customHeight="1" spans="1:4">
      <c r="A1317" s="188">
        <v>2320202</v>
      </c>
      <c r="B1317" s="188" t="s">
        <v>1327</v>
      </c>
      <c r="C1317" s="190"/>
      <c r="D1317" s="192"/>
    </row>
    <row r="1318" customHeight="1" spans="1:4">
      <c r="A1318" s="188">
        <v>2320203</v>
      </c>
      <c r="B1318" s="188" t="s">
        <v>1328</v>
      </c>
      <c r="C1318" s="190"/>
      <c r="D1318" s="192"/>
    </row>
    <row r="1319" customHeight="1" spans="1:4">
      <c r="A1319" s="188">
        <v>2320299</v>
      </c>
      <c r="B1319" s="188" t="s">
        <v>1329</v>
      </c>
      <c r="C1319" s="190"/>
      <c r="D1319" s="192"/>
    </row>
    <row r="1320" customHeight="1" spans="1:4">
      <c r="A1320" s="188">
        <v>23203</v>
      </c>
      <c r="B1320" s="189" t="s">
        <v>1330</v>
      </c>
      <c r="C1320" s="190">
        <f>SUM(C1321:C1324)</f>
        <v>7058</v>
      </c>
      <c r="D1320" s="190">
        <f>SUM(D1321:D1324)</f>
        <v>8186</v>
      </c>
    </row>
    <row r="1321" customHeight="1" spans="1:4">
      <c r="A1321" s="188">
        <v>2320301</v>
      </c>
      <c r="B1321" s="188" t="s">
        <v>1331</v>
      </c>
      <c r="C1321" s="195">
        <v>7058</v>
      </c>
      <c r="D1321" s="196">
        <v>8186</v>
      </c>
    </row>
    <row r="1322" customHeight="1" spans="1:4">
      <c r="A1322" s="188">
        <v>2320302</v>
      </c>
      <c r="B1322" s="188" t="s">
        <v>1332</v>
      </c>
      <c r="C1322" s="197"/>
      <c r="D1322" s="192"/>
    </row>
    <row r="1323" customHeight="1" spans="1:4">
      <c r="A1323" s="188">
        <v>2320303</v>
      </c>
      <c r="B1323" s="188" t="s">
        <v>1333</v>
      </c>
      <c r="C1323" s="197"/>
      <c r="D1323" s="192"/>
    </row>
    <row r="1324" customHeight="1" spans="1:4">
      <c r="A1324" s="188">
        <v>2320399</v>
      </c>
      <c r="B1324" s="188" t="s">
        <v>1334</v>
      </c>
      <c r="C1324" s="197"/>
      <c r="D1324" s="192"/>
    </row>
    <row r="1325" customHeight="1" spans="1:4">
      <c r="A1325" s="188">
        <v>233</v>
      </c>
      <c r="B1325" s="189" t="s">
        <v>1335</v>
      </c>
      <c r="C1325" s="197">
        <f>SUM(C1326,C1328,C1330)</f>
        <v>0</v>
      </c>
      <c r="D1325" s="198">
        <f>SUM(D1326,D1328,D1330)</f>
        <v>0</v>
      </c>
    </row>
    <row r="1326" customHeight="1" spans="1:4">
      <c r="A1326" s="188">
        <v>23301</v>
      </c>
      <c r="B1326" s="189" t="s">
        <v>1336</v>
      </c>
      <c r="C1326" s="197">
        <f t="shared" ref="C1326:C1330" si="2">C1327</f>
        <v>0</v>
      </c>
      <c r="D1326" s="198">
        <f>D1327</f>
        <v>0</v>
      </c>
    </row>
    <row r="1327" customHeight="1" spans="1:4">
      <c r="A1327" s="188">
        <v>2330101</v>
      </c>
      <c r="B1327" s="188" t="s">
        <v>1337</v>
      </c>
      <c r="C1327" s="197"/>
      <c r="D1327" s="192"/>
    </row>
    <row r="1328" customHeight="1" spans="1:4">
      <c r="A1328" s="188">
        <v>23302</v>
      </c>
      <c r="B1328" s="189" t="s">
        <v>1338</v>
      </c>
      <c r="C1328" s="197">
        <f t="shared" si="2"/>
        <v>0</v>
      </c>
      <c r="D1328" s="198">
        <f>D1329</f>
        <v>0</v>
      </c>
    </row>
    <row r="1329" customHeight="1" spans="1:4">
      <c r="A1329" s="188">
        <v>2330201</v>
      </c>
      <c r="B1329" s="188" t="s">
        <v>1339</v>
      </c>
      <c r="C1329" s="197"/>
      <c r="D1329" s="192"/>
    </row>
    <row r="1330" customHeight="1" spans="1:4">
      <c r="A1330" s="188">
        <v>23303</v>
      </c>
      <c r="B1330" s="189" t="s">
        <v>1340</v>
      </c>
      <c r="C1330" s="197">
        <f t="shared" si="2"/>
        <v>0</v>
      </c>
      <c r="D1330" s="198">
        <f>D1331</f>
        <v>0</v>
      </c>
    </row>
    <row r="1331" customHeight="1" spans="1:4">
      <c r="A1331" s="188">
        <v>2330301</v>
      </c>
      <c r="B1331" s="188" t="s">
        <v>1341</v>
      </c>
      <c r="C1331" s="197"/>
      <c r="D1331" s="192"/>
    </row>
  </sheetData>
  <autoFilter xmlns:etc="http://www.wps.cn/officeDocument/2017/etCustomData" ref="A3:D1331" etc:filterBottomFollowUsedRange="0">
    <extLst/>
  </autoFilter>
  <mergeCells count="1">
    <mergeCell ref="A1:D1"/>
  </mergeCells>
  <dataValidations count="1">
    <dataValidation type="decimal" operator="between" allowBlank="1" showInputMessage="1" showErrorMessage="1" sqref="C18:D18 C27:D27 C37:D37 C48:D48 C59:D59 C70:D70 C78:D78 C87:D87 C100:D100 C109:D109 C120:D120 C132:D132 C139:D139 C147:D147 C153:D153 C160:D160 C167:D167 C174:D174 C181:D181 C188:D188 C196:D196 C202:D202 C208:D208 C215:D215 C230:D230 C237:D237 C243:D243 C254:D254 C257:D257 C260:D260 C266:D266 C271:D271 C272 C273:D273 C278:D278 C284:D284 C285 C291:D291 C292 C293:D293 C294 C295:D295 C303:D303 C304 C309:D309 C320:D320 C327:D327 C335:D335 C344:D344 C358:D358 C368:D368 C378:D378 C386:D386 C392:D392 C401:D401 C408:D408 C414:D414 C420:D420 C424:D424 C428:D428 C432:D432 C438:D438 C445:D445 C446 C453:D453 C462:D462 C468:D468 C473:D473 C478:D478 C483:D483 C490:D490 C494:D494 C498:D498 C520:D520 C528:D528 C539:D539 C548:D548 C556:D556 C580:D580 C588:D588 C589 C590:D590 C599:D599 C603:D603 C613:D613 C622:D622 C629:D629 C637:D637 C646:D646 C652:D652 C655:D655 C658:D658 C661:D661 C664:D664 C667:D667 C671:D671 C675:D675 C684:D684 C687:D687 C688 C695:D695 C710:D710 C714:D714 C726:D726 C730:D730 C735:D735 C739:D739 C743:D743 C746:D746 C755:D755 C756 C757:D757 C763:D763 C768:D768 C769 C781:D781 C785:D785 C794:D794 C801:D801 C808:D808 C811:D811 C814:D814 C815 C816:D816 C817 C818:D818 C824:D824 C825 C826:D826 C827 C828:D828 C839:D839 C840 C853:D853 C854 C855:D855 C858:D858 C859 C860:D860 C861 C862:D862 C863 C891:D891 C914:D914 C942:D942 C953:D953 C960:D960 C966:D966 C969:D969 C994:D994 C1004:D1004 C1014:D1014 C1021:D1021 C1035:D1035 C1051:D1051 C1056:D1056 C1067:D1067 C1074:D1074 C1082:D1082 C1099:D1099 C1105:D1105 C1116:D1116 C1126:D1126 C1132:D1132 C1135:D1135 C1138:D1138 C1176:D1176 C1191:D1191 C1192 C1206:D1206 C1210:D1210 C1233:D1233 C1240:D1240 C1246:D1246 C1271:D1271 C1278:D1278 C1286:D1286 C1299:D1299 C1303:D1303 C1307:D1307 C1308 C1311 C1314 C1315:D1315 C1320:D1320 C1327 C1328:D1328 C1329 C1330:D1330 C1331 C7:C17 C19:C26 C28:C36 C38:C47 C49:C58 C60:C69 C71:C77 C79:C86 C88:C99 C101:C108 C110:C119 C121:C131 C133:C138 C140:C146 C148:C152 C154:C159 C161:C166 C168:C173 C175:C180 C182:C187 C189:C195 C197:C201 C203:C207 C209:C214 C216:C229 C231:C236 C238:C242 C244:C245 C248:C253 C255:C256 C258:C259 C261:C265 C267:C270 C274:C277 C279:C283 C288:C290 C296:C302 C307:C308 C310:C319 C321:C326 C328:C334 C336:C343 C345:C357 C359:C367 C369:C377 C379:C385 C387:C391 C393:C394 C397:C400 C402:C407 C409:C413 C415:C419 C421:C423 C425:C427 C429:C431 C433:C437 C439:C444 C449:C452 C454:C461 C463:C467 C469:C472 C474:C477 C479:C482 C484:C489 C491:C493 C495:C497 C499:C502 C505:C519 C521:C527 C529:C538 C540:C547 C549:C555 C557:C559 C562:C579 C581:C587 C591:C598 C600:C602 C604:C612 C614:C621 C623:C628 C630:C636 C638:C645 C647:C651 C653:C654 C656:C657 C659:C660 C662:C663 C665:C666 C668:C670 C672:C674 C676:C683 C685:C686 C691:C694 C696:C709 C711:C713 C715:C725 C727:C729 C731:C734 C736:C738 C740:C742 C744:C745 C747:C754 C758:C762 C764:C767 C772:C780 C782:C784 C786:C793 C795:C800 C802:C807 C809:C810 C812:C813 C819:C823 C829:C838 C843:C852 C856:C857 C866:C890 C892:C913 C915:C941 C943:C952 C954:C959 C961:C965 C967:C968 C970:C971 C974:C993 C995:C1003 C1005:C1013 C1015:C1020 C1022:C1023 C1026:C1034 C1036:C1050 C1052:C1055 C1057:C1066 C1068:C1073 C1075:C1081 C1083:C1087 C1090:C1098 C1100:C1104 C1106:C1107 C1110:C1115 C1117:C1125 C1127:C1131 C1133:C1134 C1136:C1137 C1139:C1147 C1150:C1175 C1177:C1190 C1195:C1205 C1207:C1209 C1211:C1213 C1216:C1232 C1234:C1239 C1241:C1245 C1247:C1258 C1261:C1270 C1272:C1277 C1279:C1285 C1287:C1298 C1300:C1302 C1304:C1306 C1316:C1319 C1321:C1324 C305:D306 C395:D396 C447:D448 C503:D504 C689:D690 C841:D842 C1193:D1194 C1259:D1260 C1309:D1310 C1325:D1326 C246:D247 C286:D287 C560:D561 C770:D771 C864:D865 C972:D973 C1024:D1025 C1088:D1089 C1108:D1109 C1148:D1149 C1214:D1215 C1312:D1313 C4:D6">
      <formula1>-99999999999999</formula1>
      <formula2>99999999999999</formula2>
    </dataValidation>
  </dataValidation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31"/>
  <sheetViews>
    <sheetView workbookViewId="0">
      <selection activeCell="F7" sqref="F7"/>
    </sheetView>
  </sheetViews>
  <sheetFormatPr defaultColWidth="9" defaultRowHeight="18.75" customHeight="1" outlineLevelCol="3"/>
  <cols>
    <col min="1" max="1" width="9.875" style="179" customWidth="1"/>
    <col min="2" max="2" width="35.625" style="177" customWidth="1"/>
    <col min="3" max="3" width="18.875" style="180" customWidth="1"/>
    <col min="4" max="4" width="18.875" style="181" customWidth="1"/>
    <col min="5" max="16384" width="9" style="177"/>
  </cols>
  <sheetData>
    <row r="1" s="177" customFormat="1" ht="35" customHeight="1" spans="1:4">
      <c r="A1" s="74" t="s">
        <v>1342</v>
      </c>
      <c r="B1" s="74"/>
      <c r="C1" s="182"/>
      <c r="D1" s="183"/>
    </row>
    <row r="2" s="177" customFormat="1" customHeight="1" spans="1:4">
      <c r="A2" s="179"/>
      <c r="B2" s="184"/>
      <c r="C2" s="185"/>
      <c r="D2" s="186" t="s">
        <v>24</v>
      </c>
    </row>
    <row r="3" s="178" customFormat="1" customHeight="1" spans="1:4">
      <c r="A3" s="187" t="s">
        <v>291</v>
      </c>
      <c r="B3" s="187" t="s">
        <v>327</v>
      </c>
      <c r="C3" s="187" t="s">
        <v>292</v>
      </c>
      <c r="D3" s="187" t="s">
        <v>293</v>
      </c>
    </row>
    <row r="4" s="177" customFormat="1" customHeight="1" spans="1:4">
      <c r="A4" s="188"/>
      <c r="B4" s="189" t="s">
        <v>328</v>
      </c>
      <c r="C4" s="190">
        <f>C5+C246+C286+C305+C395+C447+C503+C560+C689+C770+C841+C864+C972+C1024+C1088+C1108+C1138+C1148+C1193+C1214+C1259+C1309+C1312+C1325</f>
        <v>421938</v>
      </c>
      <c r="D4" s="190">
        <f>D5+D246+D286+D305+D395+D447+D503+D560+D689+D770+D841+D864+D972+D1024+D1088+D1108+D1138+D1148+D1193+D1214+D1259+D1309+D1312+D1325</f>
        <v>359288.9544</v>
      </c>
    </row>
    <row r="5" s="177" customFormat="1" customHeight="1" spans="1:4">
      <c r="A5" s="188">
        <v>201</v>
      </c>
      <c r="B5" s="189" t="s">
        <v>329</v>
      </c>
      <c r="C5" s="190">
        <f>C6+C18+C27+C37+C48+C59+C70+C78+C87+C100+C109+C120+C132+C139+C147+C153+C160+C167+C174+C181+C188+C196+C202+C208+C215+C230+C237+C243</f>
        <v>53563</v>
      </c>
      <c r="D5" s="190">
        <f>D6+D18+D27+D37+D48+D59+D70+D78+D87+D100+D109+D120+D132+D139+D147+D153+D160+D167+D174+D181+D188+D196+D202+D208+D215+D230+D237+D243</f>
        <v>60423.332</v>
      </c>
    </row>
    <row r="6" s="177" customFormat="1" customHeight="1" spans="1:4">
      <c r="A6" s="188">
        <v>20101</v>
      </c>
      <c r="B6" s="189" t="s">
        <v>330</v>
      </c>
      <c r="C6" s="190">
        <f>SUM(C7:C17)</f>
        <v>1392</v>
      </c>
      <c r="D6" s="190">
        <f>SUM(D7:D17)</f>
        <v>1551.0435</v>
      </c>
    </row>
    <row r="7" s="177" customFormat="1" customHeight="1" spans="1:4">
      <c r="A7" s="188">
        <v>2010101</v>
      </c>
      <c r="B7" s="188" t="s">
        <v>331</v>
      </c>
      <c r="C7" s="190">
        <v>1348</v>
      </c>
      <c r="D7" s="191">
        <v>1551.0435</v>
      </c>
    </row>
    <row r="8" s="177" customFormat="1" customHeight="1" spans="1:4">
      <c r="A8" s="188">
        <v>2010102</v>
      </c>
      <c r="B8" s="188" t="s">
        <v>332</v>
      </c>
      <c r="C8" s="190"/>
      <c r="D8" s="191"/>
    </row>
    <row r="9" s="177" customFormat="1" customHeight="1" spans="1:4">
      <c r="A9" s="188">
        <v>2010103</v>
      </c>
      <c r="B9" s="188" t="s">
        <v>333</v>
      </c>
      <c r="C9" s="190">
        <v>44</v>
      </c>
      <c r="D9" s="191"/>
    </row>
    <row r="10" s="177" customFormat="1" customHeight="1" spans="1:4">
      <c r="A10" s="188">
        <v>2010104</v>
      </c>
      <c r="B10" s="188" t="s">
        <v>334</v>
      </c>
      <c r="C10" s="190"/>
      <c r="D10" s="191"/>
    </row>
    <row r="11" s="177" customFormat="1" customHeight="1" spans="1:4">
      <c r="A11" s="188">
        <v>2010105</v>
      </c>
      <c r="B11" s="188" t="s">
        <v>335</v>
      </c>
      <c r="C11" s="190"/>
      <c r="D11" s="191"/>
    </row>
    <row r="12" s="177" customFormat="1" customHeight="1" spans="1:4">
      <c r="A12" s="188">
        <v>2010106</v>
      </c>
      <c r="B12" s="188" t="s">
        <v>336</v>
      </c>
      <c r="C12" s="190"/>
      <c r="D12" s="191"/>
    </row>
    <row r="13" s="177" customFormat="1" customHeight="1" spans="1:4">
      <c r="A13" s="188">
        <v>2010107</v>
      </c>
      <c r="B13" s="188" t="s">
        <v>337</v>
      </c>
      <c r="C13" s="190"/>
      <c r="D13" s="191"/>
    </row>
    <row r="14" s="177" customFormat="1" customHeight="1" spans="1:4">
      <c r="A14" s="188">
        <v>2010108</v>
      </c>
      <c r="B14" s="188" t="s">
        <v>338</v>
      </c>
      <c r="C14" s="190"/>
      <c r="D14" s="191"/>
    </row>
    <row r="15" s="177" customFormat="1" customHeight="1" spans="1:4">
      <c r="A15" s="188">
        <v>2010109</v>
      </c>
      <c r="B15" s="188" t="s">
        <v>339</v>
      </c>
      <c r="C15" s="190"/>
      <c r="D15" s="191"/>
    </row>
    <row r="16" s="177" customFormat="1" customHeight="1" spans="1:4">
      <c r="A16" s="188">
        <v>2010150</v>
      </c>
      <c r="B16" s="188" t="s">
        <v>340</v>
      </c>
      <c r="C16" s="190"/>
      <c r="D16" s="191"/>
    </row>
    <row r="17" s="177" customFormat="1" customHeight="1" spans="1:4">
      <c r="A17" s="188">
        <v>2010199</v>
      </c>
      <c r="B17" s="188" t="s">
        <v>341</v>
      </c>
      <c r="C17" s="190"/>
      <c r="D17" s="191"/>
    </row>
    <row r="18" s="177" customFormat="1" customHeight="1" spans="1:4">
      <c r="A18" s="188">
        <v>20102</v>
      </c>
      <c r="B18" s="189" t="s">
        <v>342</v>
      </c>
      <c r="C18" s="190">
        <f>SUM(C19:C26)</f>
        <v>925</v>
      </c>
      <c r="D18" s="190">
        <f>SUM(D19:D26)</f>
        <v>710.2793</v>
      </c>
    </row>
    <row r="19" s="177" customFormat="1" customHeight="1" spans="1:4">
      <c r="A19" s="188">
        <v>2010201</v>
      </c>
      <c r="B19" s="188" t="s">
        <v>331</v>
      </c>
      <c r="C19" s="190">
        <v>925</v>
      </c>
      <c r="D19" s="191">
        <v>710.2793</v>
      </c>
    </row>
    <row r="20" s="177" customFormat="1" customHeight="1" spans="1:4">
      <c r="A20" s="188">
        <v>2010202</v>
      </c>
      <c r="B20" s="188" t="s">
        <v>332</v>
      </c>
      <c r="C20" s="190"/>
      <c r="D20" s="191"/>
    </row>
    <row r="21" s="177" customFormat="1" customHeight="1" spans="1:4">
      <c r="A21" s="188">
        <v>2010203</v>
      </c>
      <c r="B21" s="188" t="s">
        <v>333</v>
      </c>
      <c r="C21" s="190"/>
      <c r="D21" s="191"/>
    </row>
    <row r="22" s="177" customFormat="1" customHeight="1" spans="1:4">
      <c r="A22" s="188">
        <v>2010204</v>
      </c>
      <c r="B22" s="188" t="s">
        <v>343</v>
      </c>
      <c r="C22" s="190"/>
      <c r="D22" s="191"/>
    </row>
    <row r="23" s="177" customFormat="1" customHeight="1" spans="1:4">
      <c r="A23" s="188">
        <v>2010205</v>
      </c>
      <c r="B23" s="188" t="s">
        <v>344</v>
      </c>
      <c r="C23" s="190"/>
      <c r="D23" s="191"/>
    </row>
    <row r="24" s="177" customFormat="1" customHeight="1" spans="1:4">
      <c r="A24" s="188">
        <v>2010206</v>
      </c>
      <c r="B24" s="188" t="s">
        <v>345</v>
      </c>
      <c r="C24" s="190"/>
      <c r="D24" s="191"/>
    </row>
    <row r="25" s="177" customFormat="1" customHeight="1" spans="1:4">
      <c r="A25" s="188">
        <v>2010250</v>
      </c>
      <c r="B25" s="188" t="s">
        <v>340</v>
      </c>
      <c r="C25" s="190"/>
      <c r="D25" s="191"/>
    </row>
    <row r="26" s="177" customFormat="1" customHeight="1" spans="1:4">
      <c r="A26" s="188">
        <v>2010299</v>
      </c>
      <c r="B26" s="188" t="s">
        <v>346</v>
      </c>
      <c r="C26" s="190"/>
      <c r="D26" s="191"/>
    </row>
    <row r="27" s="177" customFormat="1" customHeight="1" spans="1:4">
      <c r="A27" s="188">
        <v>20103</v>
      </c>
      <c r="B27" s="189" t="s">
        <v>347</v>
      </c>
      <c r="C27" s="190">
        <f>SUM(C28:C36)</f>
        <v>28360</v>
      </c>
      <c r="D27" s="190">
        <f>SUM(D28:D36)</f>
        <v>35648.6766</v>
      </c>
    </row>
    <row r="28" s="177" customFormat="1" customHeight="1" spans="1:4">
      <c r="A28" s="188">
        <v>2010301</v>
      </c>
      <c r="B28" s="188" t="s">
        <v>331</v>
      </c>
      <c r="C28" s="190">
        <v>26983</v>
      </c>
      <c r="D28" s="191">
        <v>33466.5269</v>
      </c>
    </row>
    <row r="29" s="177" customFormat="1" customHeight="1" spans="1:4">
      <c r="A29" s="188">
        <v>2010302</v>
      </c>
      <c r="B29" s="188" t="s">
        <v>332</v>
      </c>
      <c r="C29" s="190">
        <v>44</v>
      </c>
      <c r="D29" s="191"/>
    </row>
    <row r="30" s="177" customFormat="1" customHeight="1" spans="1:4">
      <c r="A30" s="188">
        <v>2010303</v>
      </c>
      <c r="B30" s="188" t="s">
        <v>333</v>
      </c>
      <c r="C30" s="190">
        <v>942</v>
      </c>
      <c r="D30" s="191">
        <v>2182.1497</v>
      </c>
    </row>
    <row r="31" s="177" customFormat="1" customHeight="1" spans="1:4">
      <c r="A31" s="188">
        <v>2010304</v>
      </c>
      <c r="B31" s="188" t="s">
        <v>348</v>
      </c>
      <c r="C31" s="190"/>
      <c r="D31" s="191"/>
    </row>
    <row r="32" s="177" customFormat="1" customHeight="1" spans="1:4">
      <c r="A32" s="188">
        <v>2010305</v>
      </c>
      <c r="B32" s="188" t="s">
        <v>349</v>
      </c>
      <c r="C32" s="190"/>
      <c r="D32" s="191"/>
    </row>
    <row r="33" s="177" customFormat="1" customHeight="1" spans="1:4">
      <c r="A33" s="188">
        <v>2010306</v>
      </c>
      <c r="B33" s="188" t="s">
        <v>350</v>
      </c>
      <c r="C33" s="190"/>
      <c r="D33" s="191"/>
    </row>
    <row r="34" s="177" customFormat="1" customHeight="1" spans="1:4">
      <c r="A34" s="188">
        <v>2010309</v>
      </c>
      <c r="B34" s="188" t="s">
        <v>351</v>
      </c>
      <c r="C34" s="190"/>
      <c r="D34" s="191"/>
    </row>
    <row r="35" s="177" customFormat="1" customHeight="1" spans="1:4">
      <c r="A35" s="188">
        <v>2010350</v>
      </c>
      <c r="B35" s="188" t="s">
        <v>340</v>
      </c>
      <c r="C35" s="190">
        <v>2</v>
      </c>
      <c r="D35" s="191"/>
    </row>
    <row r="36" s="177" customFormat="1" customHeight="1" spans="1:4">
      <c r="A36" s="188">
        <v>2010399</v>
      </c>
      <c r="B36" s="188" t="s">
        <v>352</v>
      </c>
      <c r="C36" s="190">
        <v>389</v>
      </c>
      <c r="D36" s="191"/>
    </row>
    <row r="37" s="177" customFormat="1" customHeight="1" spans="1:4">
      <c r="A37" s="188">
        <v>20104</v>
      </c>
      <c r="B37" s="189" t="s">
        <v>353</v>
      </c>
      <c r="C37" s="190">
        <f>SUM(C38:C47)</f>
        <v>1680</v>
      </c>
      <c r="D37" s="190">
        <f>SUM(D38:D47)</f>
        <v>2845.3353</v>
      </c>
    </row>
    <row r="38" s="177" customFormat="1" customHeight="1" spans="1:4">
      <c r="A38" s="188">
        <v>2010401</v>
      </c>
      <c r="B38" s="188" t="s">
        <v>331</v>
      </c>
      <c r="C38" s="190">
        <v>1391</v>
      </c>
      <c r="D38" s="191">
        <v>845.3353</v>
      </c>
    </row>
    <row r="39" s="177" customFormat="1" customHeight="1" spans="1:4">
      <c r="A39" s="188">
        <v>2010402</v>
      </c>
      <c r="B39" s="188" t="s">
        <v>332</v>
      </c>
      <c r="C39" s="190"/>
      <c r="D39" s="191"/>
    </row>
    <row r="40" s="177" customFormat="1" customHeight="1" spans="1:4">
      <c r="A40" s="188">
        <v>2010403</v>
      </c>
      <c r="B40" s="188" t="s">
        <v>333</v>
      </c>
      <c r="C40" s="190"/>
      <c r="D40" s="191"/>
    </row>
    <row r="41" s="177" customFormat="1" customHeight="1" spans="1:4">
      <c r="A41" s="188">
        <v>2010404</v>
      </c>
      <c r="B41" s="188" t="s">
        <v>354</v>
      </c>
      <c r="C41" s="190"/>
      <c r="D41" s="191"/>
    </row>
    <row r="42" s="177" customFormat="1" customHeight="1" spans="1:4">
      <c r="A42" s="188">
        <v>2010405</v>
      </c>
      <c r="B42" s="188" t="s">
        <v>355</v>
      </c>
      <c r="C42" s="190"/>
      <c r="D42" s="191"/>
    </row>
    <row r="43" s="177" customFormat="1" customHeight="1" spans="1:4">
      <c r="A43" s="188">
        <v>2010406</v>
      </c>
      <c r="B43" s="188" t="s">
        <v>356</v>
      </c>
      <c r="C43" s="190"/>
      <c r="D43" s="191"/>
    </row>
    <row r="44" s="177" customFormat="1" customHeight="1" spans="1:4">
      <c r="A44" s="188">
        <v>2010407</v>
      </c>
      <c r="B44" s="188" t="s">
        <v>357</v>
      </c>
      <c r="C44" s="190"/>
      <c r="D44" s="191"/>
    </row>
    <row r="45" s="177" customFormat="1" customHeight="1" spans="1:4">
      <c r="A45" s="188">
        <v>2010408</v>
      </c>
      <c r="B45" s="188" t="s">
        <v>358</v>
      </c>
      <c r="C45" s="190"/>
      <c r="D45" s="191"/>
    </row>
    <row r="46" s="177" customFormat="1" customHeight="1" spans="1:4">
      <c r="A46" s="188">
        <v>2010450</v>
      </c>
      <c r="B46" s="188" t="s">
        <v>340</v>
      </c>
      <c r="C46" s="190"/>
      <c r="D46" s="191"/>
    </row>
    <row r="47" s="177" customFormat="1" customHeight="1" spans="1:4">
      <c r="A47" s="188">
        <v>2010499</v>
      </c>
      <c r="B47" s="188" t="s">
        <v>359</v>
      </c>
      <c r="C47" s="190">
        <v>289</v>
      </c>
      <c r="D47" s="191">
        <v>2000</v>
      </c>
    </row>
    <row r="48" s="177" customFormat="1" customHeight="1" spans="1:4">
      <c r="A48" s="188">
        <v>20105</v>
      </c>
      <c r="B48" s="189" t="s">
        <v>360</v>
      </c>
      <c r="C48" s="190">
        <f>SUM(C49:C58)</f>
        <v>550</v>
      </c>
      <c r="D48" s="190">
        <f>SUM(D49:D58)</f>
        <v>382.8173</v>
      </c>
    </row>
    <row r="49" s="177" customFormat="1" customHeight="1" spans="1:4">
      <c r="A49" s="188">
        <v>2010501</v>
      </c>
      <c r="B49" s="188" t="s">
        <v>331</v>
      </c>
      <c r="C49" s="190">
        <v>350</v>
      </c>
      <c r="D49" s="191">
        <v>277.8173</v>
      </c>
    </row>
    <row r="50" s="177" customFormat="1" customHeight="1" spans="1:4">
      <c r="A50" s="188">
        <v>2010502</v>
      </c>
      <c r="B50" s="188" t="s">
        <v>332</v>
      </c>
      <c r="C50" s="190">
        <v>10</v>
      </c>
      <c r="D50" s="191"/>
    </row>
    <row r="51" s="177" customFormat="1" customHeight="1" spans="1:4">
      <c r="A51" s="188">
        <v>2010503</v>
      </c>
      <c r="B51" s="188" t="s">
        <v>333</v>
      </c>
      <c r="C51" s="190"/>
      <c r="D51" s="191"/>
    </row>
    <row r="52" s="177" customFormat="1" customHeight="1" spans="1:4">
      <c r="A52" s="188">
        <v>2010504</v>
      </c>
      <c r="B52" s="188" t="s">
        <v>361</v>
      </c>
      <c r="C52" s="190"/>
      <c r="D52" s="191"/>
    </row>
    <row r="53" s="177" customFormat="1" customHeight="1" spans="1:4">
      <c r="A53" s="188">
        <v>2010505</v>
      </c>
      <c r="B53" s="188" t="s">
        <v>362</v>
      </c>
      <c r="C53" s="190"/>
      <c r="D53" s="191"/>
    </row>
    <row r="54" s="177" customFormat="1" customHeight="1" spans="1:4">
      <c r="A54" s="188">
        <v>2010506</v>
      </c>
      <c r="B54" s="188" t="s">
        <v>363</v>
      </c>
      <c r="C54" s="190">
        <v>15</v>
      </c>
      <c r="D54" s="191"/>
    </row>
    <row r="55" s="177" customFormat="1" customHeight="1" spans="1:4">
      <c r="A55" s="188">
        <v>2010507</v>
      </c>
      <c r="B55" s="188" t="s">
        <v>364</v>
      </c>
      <c r="C55" s="190">
        <v>129</v>
      </c>
      <c r="D55" s="191">
        <v>56</v>
      </c>
    </row>
    <row r="56" s="177" customFormat="1" customHeight="1" spans="1:4">
      <c r="A56" s="188">
        <v>2010508</v>
      </c>
      <c r="B56" s="188" t="s">
        <v>365</v>
      </c>
      <c r="C56" s="190">
        <v>46</v>
      </c>
      <c r="D56" s="191">
        <v>49</v>
      </c>
    </row>
    <row r="57" s="177" customFormat="1" customHeight="1" spans="1:4">
      <c r="A57" s="188">
        <v>2010550</v>
      </c>
      <c r="B57" s="188" t="s">
        <v>340</v>
      </c>
      <c r="C57" s="190"/>
      <c r="D57" s="191"/>
    </row>
    <row r="58" s="177" customFormat="1" customHeight="1" spans="1:4">
      <c r="A58" s="188">
        <v>2010599</v>
      </c>
      <c r="B58" s="188" t="s">
        <v>366</v>
      </c>
      <c r="C58" s="190"/>
      <c r="D58" s="191"/>
    </row>
    <row r="59" s="177" customFormat="1" customHeight="1" spans="1:4">
      <c r="A59" s="188">
        <v>20106</v>
      </c>
      <c r="B59" s="189" t="s">
        <v>367</v>
      </c>
      <c r="C59" s="190">
        <f>SUM(C60:C69)</f>
        <v>3482</v>
      </c>
      <c r="D59" s="190">
        <f>SUM(D60:D69)</f>
        <v>2492.058</v>
      </c>
    </row>
    <row r="60" s="177" customFormat="1" customHeight="1" spans="1:4">
      <c r="A60" s="188">
        <v>2010601</v>
      </c>
      <c r="B60" s="188" t="s">
        <v>331</v>
      </c>
      <c r="C60" s="190">
        <v>3349</v>
      </c>
      <c r="D60" s="191">
        <v>2492.058</v>
      </c>
    </row>
    <row r="61" s="177" customFormat="1" customHeight="1" spans="1:4">
      <c r="A61" s="188">
        <v>2010602</v>
      </c>
      <c r="B61" s="188" t="s">
        <v>332</v>
      </c>
      <c r="C61" s="190">
        <v>93</v>
      </c>
      <c r="D61" s="191"/>
    </row>
    <row r="62" s="177" customFormat="1" customHeight="1" spans="1:4">
      <c r="A62" s="188">
        <v>2010603</v>
      </c>
      <c r="B62" s="188" t="s">
        <v>333</v>
      </c>
      <c r="C62" s="190"/>
      <c r="D62" s="191"/>
    </row>
    <row r="63" s="177" customFormat="1" customHeight="1" spans="1:4">
      <c r="A63" s="188">
        <v>2010604</v>
      </c>
      <c r="B63" s="188" t="s">
        <v>368</v>
      </c>
      <c r="C63" s="190"/>
      <c r="D63" s="191"/>
    </row>
    <row r="64" s="177" customFormat="1" customHeight="1" spans="1:4">
      <c r="A64" s="188">
        <v>2010605</v>
      </c>
      <c r="B64" s="188" t="s">
        <v>369</v>
      </c>
      <c r="C64" s="190"/>
      <c r="D64" s="191"/>
    </row>
    <row r="65" s="177" customFormat="1" customHeight="1" spans="1:4">
      <c r="A65" s="188">
        <v>2010606</v>
      </c>
      <c r="B65" s="188" t="s">
        <v>370</v>
      </c>
      <c r="C65" s="190"/>
      <c r="D65" s="191"/>
    </row>
    <row r="66" s="177" customFormat="1" customHeight="1" spans="1:4">
      <c r="A66" s="188">
        <v>2010607</v>
      </c>
      <c r="B66" s="188" t="s">
        <v>371</v>
      </c>
      <c r="C66" s="190"/>
      <c r="D66" s="191"/>
    </row>
    <row r="67" s="177" customFormat="1" customHeight="1" spans="1:4">
      <c r="A67" s="188">
        <v>2010608</v>
      </c>
      <c r="B67" s="188" t="s">
        <v>372</v>
      </c>
      <c r="C67" s="190"/>
      <c r="D67" s="191"/>
    </row>
    <row r="68" s="177" customFormat="1" customHeight="1" spans="1:4">
      <c r="A68" s="188">
        <v>2010650</v>
      </c>
      <c r="B68" s="188" t="s">
        <v>340</v>
      </c>
      <c r="C68" s="190"/>
      <c r="D68" s="191"/>
    </row>
    <row r="69" s="177" customFormat="1" customHeight="1" spans="1:4">
      <c r="A69" s="188">
        <v>2010699</v>
      </c>
      <c r="B69" s="188" t="s">
        <v>373</v>
      </c>
      <c r="C69" s="190">
        <v>40</v>
      </c>
      <c r="D69" s="191"/>
    </row>
    <row r="70" s="177" customFormat="1" customHeight="1" spans="1:4">
      <c r="A70" s="188">
        <v>20107</v>
      </c>
      <c r="B70" s="189" t="s">
        <v>374</v>
      </c>
      <c r="C70" s="190">
        <f>SUM(C71:C77)</f>
        <v>2787</v>
      </c>
      <c r="D70" s="190">
        <f>SUM(D71:D77)</f>
        <v>2400</v>
      </c>
    </row>
    <row r="71" s="177" customFormat="1" customHeight="1" spans="1:4">
      <c r="A71" s="188">
        <v>2010701</v>
      </c>
      <c r="B71" s="188" t="s">
        <v>331</v>
      </c>
      <c r="C71" s="190">
        <v>11</v>
      </c>
      <c r="D71" s="191"/>
    </row>
    <row r="72" s="177" customFormat="1" customHeight="1" spans="1:4">
      <c r="A72" s="188">
        <v>2010702</v>
      </c>
      <c r="B72" s="188" t="s">
        <v>332</v>
      </c>
      <c r="C72" s="190"/>
      <c r="D72" s="191"/>
    </row>
    <row r="73" s="177" customFormat="1" customHeight="1" spans="1:4">
      <c r="A73" s="188">
        <v>2010703</v>
      </c>
      <c r="B73" s="188" t="s">
        <v>333</v>
      </c>
      <c r="C73" s="190"/>
      <c r="D73" s="191"/>
    </row>
    <row r="74" s="177" customFormat="1" customHeight="1" spans="1:4">
      <c r="A74" s="188">
        <v>2010709</v>
      </c>
      <c r="B74" s="188" t="s">
        <v>371</v>
      </c>
      <c r="C74" s="190"/>
      <c r="D74" s="191"/>
    </row>
    <row r="75" s="177" customFormat="1" customHeight="1" spans="1:4">
      <c r="A75" s="188">
        <v>2010710</v>
      </c>
      <c r="B75" s="188" t="s">
        <v>375</v>
      </c>
      <c r="C75" s="190">
        <v>2776</v>
      </c>
      <c r="D75" s="191">
        <v>2400</v>
      </c>
    </row>
    <row r="76" s="177" customFormat="1" customHeight="1" spans="1:4">
      <c r="A76" s="188">
        <v>2010750</v>
      </c>
      <c r="B76" s="188" t="s">
        <v>340</v>
      </c>
      <c r="C76" s="190"/>
      <c r="D76" s="191"/>
    </row>
    <row r="77" s="177" customFormat="1" customHeight="1" spans="1:4">
      <c r="A77" s="188">
        <v>2010799</v>
      </c>
      <c r="B77" s="188" t="s">
        <v>376</v>
      </c>
      <c r="C77" s="190"/>
      <c r="D77" s="191"/>
    </row>
    <row r="78" s="177" customFormat="1" customHeight="1" spans="1:4">
      <c r="A78" s="188">
        <v>20108</v>
      </c>
      <c r="B78" s="189" t="s">
        <v>377</v>
      </c>
      <c r="C78" s="190">
        <f>SUM(C79:C86)</f>
        <v>899</v>
      </c>
      <c r="D78" s="190">
        <f>SUM(D79:D86)</f>
        <v>611.5138</v>
      </c>
    </row>
    <row r="79" s="177" customFormat="1" customHeight="1" spans="1:4">
      <c r="A79" s="188">
        <v>2010801</v>
      </c>
      <c r="B79" s="188" t="s">
        <v>331</v>
      </c>
      <c r="C79" s="190">
        <v>894</v>
      </c>
      <c r="D79" s="191">
        <v>611.5138</v>
      </c>
    </row>
    <row r="80" s="177" customFormat="1" customHeight="1" spans="1:4">
      <c r="A80" s="188">
        <v>2010802</v>
      </c>
      <c r="B80" s="188" t="s">
        <v>332</v>
      </c>
      <c r="C80" s="190"/>
      <c r="D80" s="191"/>
    </row>
    <row r="81" s="177" customFormat="1" customHeight="1" spans="1:4">
      <c r="A81" s="188">
        <v>2010803</v>
      </c>
      <c r="B81" s="188" t="s">
        <v>333</v>
      </c>
      <c r="C81" s="190"/>
      <c r="D81" s="191"/>
    </row>
    <row r="82" s="177" customFormat="1" customHeight="1" spans="1:4">
      <c r="A82" s="188">
        <v>2010804</v>
      </c>
      <c r="B82" s="188" t="s">
        <v>378</v>
      </c>
      <c r="C82" s="190">
        <v>5</v>
      </c>
      <c r="D82" s="191"/>
    </row>
    <row r="83" s="177" customFormat="1" customHeight="1" spans="1:4">
      <c r="A83" s="188">
        <v>2010805</v>
      </c>
      <c r="B83" s="188" t="s">
        <v>379</v>
      </c>
      <c r="C83" s="190"/>
      <c r="D83" s="191"/>
    </row>
    <row r="84" s="177" customFormat="1" customHeight="1" spans="1:4">
      <c r="A84" s="188">
        <v>2010806</v>
      </c>
      <c r="B84" s="188" t="s">
        <v>371</v>
      </c>
      <c r="C84" s="190"/>
      <c r="D84" s="191"/>
    </row>
    <row r="85" s="177" customFormat="1" customHeight="1" spans="1:4">
      <c r="A85" s="188">
        <v>2010850</v>
      </c>
      <c r="B85" s="188" t="s">
        <v>340</v>
      </c>
      <c r="C85" s="190"/>
      <c r="D85" s="191"/>
    </row>
    <row r="86" s="177" customFormat="1" customHeight="1" spans="1:4">
      <c r="A86" s="188">
        <v>2010899</v>
      </c>
      <c r="B86" s="188" t="s">
        <v>380</v>
      </c>
      <c r="C86" s="190"/>
      <c r="D86" s="191"/>
    </row>
    <row r="87" s="177" customFormat="1" customHeight="1" spans="1:4">
      <c r="A87" s="188">
        <v>20109</v>
      </c>
      <c r="B87" s="189" t="s">
        <v>381</v>
      </c>
      <c r="C87" s="190">
        <f>SUM(C88:C99)</f>
        <v>0</v>
      </c>
      <c r="D87" s="190">
        <f>SUM(D88:D99)</f>
        <v>0</v>
      </c>
    </row>
    <row r="88" s="177" customFormat="1" customHeight="1" spans="1:4">
      <c r="A88" s="188">
        <v>2010901</v>
      </c>
      <c r="B88" s="188" t="s">
        <v>331</v>
      </c>
      <c r="C88" s="190"/>
      <c r="D88" s="191"/>
    </row>
    <row r="89" s="177" customFormat="1" customHeight="1" spans="1:4">
      <c r="A89" s="188">
        <v>2010902</v>
      </c>
      <c r="B89" s="188" t="s">
        <v>332</v>
      </c>
      <c r="C89" s="190"/>
      <c r="D89" s="191"/>
    </row>
    <row r="90" s="177" customFormat="1" customHeight="1" spans="1:4">
      <c r="A90" s="188">
        <v>2010903</v>
      </c>
      <c r="B90" s="188" t="s">
        <v>333</v>
      </c>
      <c r="C90" s="190"/>
      <c r="D90" s="191"/>
    </row>
    <row r="91" s="177" customFormat="1" customHeight="1" spans="1:4">
      <c r="A91" s="188">
        <v>2010905</v>
      </c>
      <c r="B91" s="188" t="s">
        <v>382</v>
      </c>
      <c r="C91" s="190"/>
      <c r="D91" s="191"/>
    </row>
    <row r="92" s="177" customFormat="1" customHeight="1" spans="1:4">
      <c r="A92" s="188">
        <v>2010907</v>
      </c>
      <c r="B92" s="188" t="s">
        <v>383</v>
      </c>
      <c r="C92" s="190"/>
      <c r="D92" s="191"/>
    </row>
    <row r="93" s="177" customFormat="1" customHeight="1" spans="1:4">
      <c r="A93" s="188">
        <v>2010908</v>
      </c>
      <c r="B93" s="188" t="s">
        <v>371</v>
      </c>
      <c r="C93" s="190"/>
      <c r="D93" s="191"/>
    </row>
    <row r="94" s="177" customFormat="1" customHeight="1" spans="1:4">
      <c r="A94" s="188">
        <v>2010909</v>
      </c>
      <c r="B94" s="188" t="s">
        <v>384</v>
      </c>
      <c r="C94" s="190"/>
      <c r="D94" s="191"/>
    </row>
    <row r="95" s="177" customFormat="1" customHeight="1" spans="1:4">
      <c r="A95" s="188">
        <v>2010910</v>
      </c>
      <c r="B95" s="188" t="s">
        <v>385</v>
      </c>
      <c r="C95" s="190"/>
      <c r="D95" s="191"/>
    </row>
    <row r="96" s="177" customFormat="1" customHeight="1" spans="1:4">
      <c r="A96" s="188">
        <v>2010911</v>
      </c>
      <c r="B96" s="188" t="s">
        <v>386</v>
      </c>
      <c r="C96" s="190"/>
      <c r="D96" s="191"/>
    </row>
    <row r="97" s="177" customFormat="1" customHeight="1" spans="1:4">
      <c r="A97" s="188">
        <v>2010912</v>
      </c>
      <c r="B97" s="188" t="s">
        <v>387</v>
      </c>
      <c r="C97" s="190"/>
      <c r="D97" s="191"/>
    </row>
    <row r="98" s="177" customFormat="1" customHeight="1" spans="1:4">
      <c r="A98" s="188">
        <v>2010950</v>
      </c>
      <c r="B98" s="188" t="s">
        <v>340</v>
      </c>
      <c r="C98" s="190"/>
      <c r="D98" s="191"/>
    </row>
    <row r="99" s="177" customFormat="1" customHeight="1" spans="1:4">
      <c r="A99" s="188">
        <v>2010999</v>
      </c>
      <c r="B99" s="188" t="s">
        <v>388</v>
      </c>
      <c r="C99" s="190"/>
      <c r="D99" s="191"/>
    </row>
    <row r="100" s="177" customFormat="1" customHeight="1" spans="1:4">
      <c r="A100" s="188">
        <v>20111</v>
      </c>
      <c r="B100" s="189" t="s">
        <v>389</v>
      </c>
      <c r="C100" s="190">
        <f>SUM(C101:C108)</f>
        <v>1986</v>
      </c>
      <c r="D100" s="190">
        <f>SUM(D101:D108)</f>
        <v>1398.8595</v>
      </c>
    </row>
    <row r="101" s="177" customFormat="1" customHeight="1" spans="1:4">
      <c r="A101" s="188">
        <v>2011101</v>
      </c>
      <c r="B101" s="188" t="s">
        <v>331</v>
      </c>
      <c r="C101" s="190">
        <v>1967</v>
      </c>
      <c r="D101" s="191">
        <v>1398.8595</v>
      </c>
    </row>
    <row r="102" s="177" customFormat="1" customHeight="1" spans="1:4">
      <c r="A102" s="188">
        <v>2011102</v>
      </c>
      <c r="B102" s="188" t="s">
        <v>332</v>
      </c>
      <c r="C102" s="190">
        <v>9</v>
      </c>
      <c r="D102" s="191"/>
    </row>
    <row r="103" s="177" customFormat="1" customHeight="1" spans="1:4">
      <c r="A103" s="188">
        <v>2011103</v>
      </c>
      <c r="B103" s="188" t="s">
        <v>333</v>
      </c>
      <c r="C103" s="190"/>
      <c r="D103" s="191"/>
    </row>
    <row r="104" s="177" customFormat="1" customHeight="1" spans="1:4">
      <c r="A104" s="188">
        <v>2011104</v>
      </c>
      <c r="B104" s="188" t="s">
        <v>390</v>
      </c>
      <c r="C104" s="190"/>
      <c r="D104" s="191"/>
    </row>
    <row r="105" s="177" customFormat="1" customHeight="1" spans="1:4">
      <c r="A105" s="188">
        <v>2011105</v>
      </c>
      <c r="B105" s="188" t="s">
        <v>391</v>
      </c>
      <c r="C105" s="190"/>
      <c r="D105" s="191"/>
    </row>
    <row r="106" s="177" customFormat="1" customHeight="1" spans="1:4">
      <c r="A106" s="188">
        <v>2011106</v>
      </c>
      <c r="B106" s="188" t="s">
        <v>392</v>
      </c>
      <c r="C106" s="190">
        <v>10</v>
      </c>
      <c r="D106" s="191"/>
    </row>
    <row r="107" s="177" customFormat="1" customHeight="1" spans="1:4">
      <c r="A107" s="188">
        <v>2011150</v>
      </c>
      <c r="B107" s="188" t="s">
        <v>340</v>
      </c>
      <c r="C107" s="190"/>
      <c r="D107" s="191"/>
    </row>
    <row r="108" s="177" customFormat="1" customHeight="1" spans="1:4">
      <c r="A108" s="188">
        <v>2011199</v>
      </c>
      <c r="B108" s="188" t="s">
        <v>393</v>
      </c>
      <c r="C108" s="190"/>
      <c r="D108" s="191"/>
    </row>
    <row r="109" s="177" customFormat="1" customHeight="1" spans="1:4">
      <c r="A109" s="188">
        <v>20113</v>
      </c>
      <c r="B109" s="189" t="s">
        <v>394</v>
      </c>
      <c r="C109" s="190">
        <f>SUM(C110:C119)</f>
        <v>1047</v>
      </c>
      <c r="D109" s="190">
        <f>SUM(D110:D119)</f>
        <v>805.895</v>
      </c>
    </row>
    <row r="110" s="177" customFormat="1" customHeight="1" spans="1:4">
      <c r="A110" s="188">
        <v>2011301</v>
      </c>
      <c r="B110" s="188" t="s">
        <v>331</v>
      </c>
      <c r="C110" s="190">
        <v>722</v>
      </c>
      <c r="D110" s="191">
        <v>405.895</v>
      </c>
    </row>
    <row r="111" s="177" customFormat="1" customHeight="1" spans="1:4">
      <c r="A111" s="188">
        <v>2011302</v>
      </c>
      <c r="B111" s="188" t="s">
        <v>332</v>
      </c>
      <c r="C111" s="190"/>
      <c r="D111" s="191"/>
    </row>
    <row r="112" s="177" customFormat="1" customHeight="1" spans="1:4">
      <c r="A112" s="188">
        <v>2011303</v>
      </c>
      <c r="B112" s="188" t="s">
        <v>333</v>
      </c>
      <c r="C112" s="190"/>
      <c r="D112" s="191"/>
    </row>
    <row r="113" s="177" customFormat="1" customHeight="1" spans="1:4">
      <c r="A113" s="188">
        <v>2011304</v>
      </c>
      <c r="B113" s="188" t="s">
        <v>395</v>
      </c>
      <c r="C113" s="190"/>
      <c r="D113" s="191"/>
    </row>
    <row r="114" s="177" customFormat="1" customHeight="1" spans="1:4">
      <c r="A114" s="188">
        <v>2011305</v>
      </c>
      <c r="B114" s="188" t="s">
        <v>396</v>
      </c>
      <c r="C114" s="190"/>
      <c r="D114" s="191"/>
    </row>
    <row r="115" s="177" customFormat="1" customHeight="1" spans="1:4">
      <c r="A115" s="188">
        <v>2011306</v>
      </c>
      <c r="B115" s="188" t="s">
        <v>397</v>
      </c>
      <c r="C115" s="190"/>
      <c r="D115" s="191"/>
    </row>
    <row r="116" s="177" customFormat="1" customHeight="1" spans="1:4">
      <c r="A116" s="188">
        <v>2011307</v>
      </c>
      <c r="B116" s="188" t="s">
        <v>398</v>
      </c>
      <c r="C116" s="190"/>
      <c r="D116" s="191"/>
    </row>
    <row r="117" s="177" customFormat="1" customHeight="1" spans="1:4">
      <c r="A117" s="188">
        <v>2011308</v>
      </c>
      <c r="B117" s="188" t="s">
        <v>399</v>
      </c>
      <c r="C117" s="190">
        <v>271</v>
      </c>
      <c r="D117" s="191">
        <v>400</v>
      </c>
    </row>
    <row r="118" s="177" customFormat="1" customHeight="1" spans="1:4">
      <c r="A118" s="188">
        <v>2011350</v>
      </c>
      <c r="B118" s="188" t="s">
        <v>340</v>
      </c>
      <c r="C118" s="190"/>
      <c r="D118" s="191"/>
    </row>
    <row r="119" s="177" customFormat="1" customHeight="1" spans="1:4">
      <c r="A119" s="188">
        <v>2011399</v>
      </c>
      <c r="B119" s="188" t="s">
        <v>400</v>
      </c>
      <c r="C119" s="190">
        <v>54</v>
      </c>
      <c r="D119" s="191"/>
    </row>
    <row r="120" s="177" customFormat="1" customHeight="1" spans="1:4">
      <c r="A120" s="188">
        <v>20114</v>
      </c>
      <c r="B120" s="189" t="s">
        <v>401</v>
      </c>
      <c r="C120" s="190">
        <f>SUM(C121:C131)</f>
        <v>0</v>
      </c>
      <c r="D120" s="190">
        <f>SUM(D121:D131)</f>
        <v>0</v>
      </c>
    </row>
    <row r="121" s="177" customFormat="1" customHeight="1" spans="1:4">
      <c r="A121" s="188">
        <v>2011401</v>
      </c>
      <c r="B121" s="188" t="s">
        <v>331</v>
      </c>
      <c r="C121" s="190"/>
      <c r="D121" s="191"/>
    </row>
    <row r="122" s="177" customFormat="1" customHeight="1" spans="1:4">
      <c r="A122" s="188">
        <v>2011402</v>
      </c>
      <c r="B122" s="188" t="s">
        <v>332</v>
      </c>
      <c r="C122" s="190"/>
      <c r="D122" s="191"/>
    </row>
    <row r="123" s="177" customFormat="1" customHeight="1" spans="1:4">
      <c r="A123" s="188">
        <v>2011403</v>
      </c>
      <c r="B123" s="188" t="s">
        <v>333</v>
      </c>
      <c r="C123" s="190"/>
      <c r="D123" s="191"/>
    </row>
    <row r="124" s="177" customFormat="1" customHeight="1" spans="1:4">
      <c r="A124" s="188">
        <v>2011404</v>
      </c>
      <c r="B124" s="188" t="s">
        <v>402</v>
      </c>
      <c r="C124" s="190"/>
      <c r="D124" s="191"/>
    </row>
    <row r="125" s="177" customFormat="1" customHeight="1" spans="1:4">
      <c r="A125" s="188">
        <v>2011405</v>
      </c>
      <c r="B125" s="188" t="s">
        <v>403</v>
      </c>
      <c r="C125" s="190"/>
      <c r="D125" s="191"/>
    </row>
    <row r="126" s="177" customFormat="1" customHeight="1" spans="1:4">
      <c r="A126" s="188">
        <v>2011408</v>
      </c>
      <c r="B126" s="188" t="s">
        <v>404</v>
      </c>
      <c r="C126" s="190"/>
      <c r="D126" s="191"/>
    </row>
    <row r="127" s="177" customFormat="1" customHeight="1" spans="1:4">
      <c r="A127" s="188">
        <v>2011409</v>
      </c>
      <c r="B127" s="188" t="s">
        <v>405</v>
      </c>
      <c r="C127" s="190"/>
      <c r="D127" s="191"/>
    </row>
    <row r="128" s="177" customFormat="1" customHeight="1" spans="1:4">
      <c r="A128" s="188">
        <v>2011410</v>
      </c>
      <c r="B128" s="188" t="s">
        <v>406</v>
      </c>
      <c r="C128" s="190"/>
      <c r="D128" s="191"/>
    </row>
    <row r="129" s="177" customFormat="1" customHeight="1" spans="1:4">
      <c r="A129" s="188">
        <v>2011411</v>
      </c>
      <c r="B129" s="188" t="s">
        <v>407</v>
      </c>
      <c r="C129" s="190"/>
      <c r="D129" s="191"/>
    </row>
    <row r="130" s="177" customFormat="1" customHeight="1" spans="1:4">
      <c r="A130" s="188">
        <v>2011450</v>
      </c>
      <c r="B130" s="188" t="s">
        <v>340</v>
      </c>
      <c r="C130" s="190"/>
      <c r="D130" s="191"/>
    </row>
    <row r="131" s="177" customFormat="1" customHeight="1" spans="1:4">
      <c r="A131" s="188">
        <v>2011499</v>
      </c>
      <c r="B131" s="188" t="s">
        <v>408</v>
      </c>
      <c r="C131" s="190"/>
      <c r="D131" s="191"/>
    </row>
    <row r="132" s="177" customFormat="1" customHeight="1" spans="1:4">
      <c r="A132" s="188">
        <v>20123</v>
      </c>
      <c r="B132" s="189" t="s">
        <v>409</v>
      </c>
      <c r="C132" s="190">
        <f>SUM(C133:C138)</f>
        <v>611</v>
      </c>
      <c r="D132" s="190">
        <f>SUM(D133:D138)</f>
        <v>0</v>
      </c>
    </row>
    <row r="133" s="177" customFormat="1" customHeight="1" spans="1:4">
      <c r="A133" s="188">
        <v>2012301</v>
      </c>
      <c r="B133" s="188" t="s">
        <v>331</v>
      </c>
      <c r="C133" s="190">
        <v>449</v>
      </c>
      <c r="D133" s="191"/>
    </row>
    <row r="134" s="177" customFormat="1" customHeight="1" spans="1:4">
      <c r="A134" s="188">
        <v>2012302</v>
      </c>
      <c r="B134" s="188" t="s">
        <v>332</v>
      </c>
      <c r="C134" s="190">
        <v>37</v>
      </c>
      <c r="D134" s="191"/>
    </row>
    <row r="135" s="177" customFormat="1" customHeight="1" spans="1:4">
      <c r="A135" s="188">
        <v>2012303</v>
      </c>
      <c r="B135" s="188" t="s">
        <v>333</v>
      </c>
      <c r="C135" s="190"/>
      <c r="D135" s="191"/>
    </row>
    <row r="136" s="177" customFormat="1" customHeight="1" spans="1:4">
      <c r="A136" s="188">
        <v>2012304</v>
      </c>
      <c r="B136" s="188" t="s">
        <v>410</v>
      </c>
      <c r="C136" s="190">
        <v>125</v>
      </c>
      <c r="D136" s="191"/>
    </row>
    <row r="137" s="177" customFormat="1" customHeight="1" spans="1:4">
      <c r="A137" s="188">
        <v>2012350</v>
      </c>
      <c r="B137" s="188" t="s">
        <v>340</v>
      </c>
      <c r="C137" s="190"/>
      <c r="D137" s="191"/>
    </row>
    <row r="138" s="177" customFormat="1" customHeight="1" spans="1:4">
      <c r="A138" s="188">
        <v>2012399</v>
      </c>
      <c r="B138" s="188" t="s">
        <v>411</v>
      </c>
      <c r="C138" s="190"/>
      <c r="D138" s="191"/>
    </row>
    <row r="139" s="177" customFormat="1" customHeight="1" spans="1:4">
      <c r="A139" s="188">
        <v>20125</v>
      </c>
      <c r="B139" s="189" t="s">
        <v>412</v>
      </c>
      <c r="C139" s="190">
        <f>SUM(C140:C146)</f>
        <v>0</v>
      </c>
      <c r="D139" s="190">
        <f>SUM(D140:D146)</f>
        <v>0</v>
      </c>
    </row>
    <row r="140" s="177" customFormat="1" customHeight="1" spans="1:4">
      <c r="A140" s="188">
        <v>2012501</v>
      </c>
      <c r="B140" s="188" t="s">
        <v>331</v>
      </c>
      <c r="C140" s="190"/>
      <c r="D140" s="191"/>
    </row>
    <row r="141" s="177" customFormat="1" customHeight="1" spans="1:4">
      <c r="A141" s="188">
        <v>2012502</v>
      </c>
      <c r="B141" s="188" t="s">
        <v>332</v>
      </c>
      <c r="C141" s="190"/>
      <c r="D141" s="191"/>
    </row>
    <row r="142" s="177" customFormat="1" customHeight="1" spans="1:4">
      <c r="A142" s="188">
        <v>2012503</v>
      </c>
      <c r="B142" s="188" t="s">
        <v>333</v>
      </c>
      <c r="C142" s="190"/>
      <c r="D142" s="191"/>
    </row>
    <row r="143" s="177" customFormat="1" customHeight="1" spans="1:4">
      <c r="A143" s="188">
        <v>2012504</v>
      </c>
      <c r="B143" s="188" t="s">
        <v>413</v>
      </c>
      <c r="C143" s="190"/>
      <c r="D143" s="191"/>
    </row>
    <row r="144" s="177" customFormat="1" customHeight="1" spans="1:4">
      <c r="A144" s="188">
        <v>2012505</v>
      </c>
      <c r="B144" s="188" t="s">
        <v>414</v>
      </c>
      <c r="C144" s="190"/>
      <c r="D144" s="191"/>
    </row>
    <row r="145" s="177" customFormat="1" customHeight="1" spans="1:4">
      <c r="A145" s="188">
        <v>2012550</v>
      </c>
      <c r="B145" s="188" t="s">
        <v>340</v>
      </c>
      <c r="C145" s="190"/>
      <c r="D145" s="191"/>
    </row>
    <row r="146" s="177" customFormat="1" customHeight="1" spans="1:4">
      <c r="A146" s="188">
        <v>2012599</v>
      </c>
      <c r="B146" s="188" t="s">
        <v>415</v>
      </c>
      <c r="C146" s="190"/>
      <c r="D146" s="191"/>
    </row>
    <row r="147" s="177" customFormat="1" customHeight="1" spans="1:4">
      <c r="A147" s="188">
        <v>20126</v>
      </c>
      <c r="B147" s="189" t="s">
        <v>416</v>
      </c>
      <c r="C147" s="190">
        <f>SUM(C148:C152)</f>
        <v>218</v>
      </c>
      <c r="D147" s="190">
        <f>SUM(D148:D152)</f>
        <v>251.925</v>
      </c>
    </row>
    <row r="148" s="177" customFormat="1" customHeight="1" spans="1:4">
      <c r="A148" s="188">
        <v>2012601</v>
      </c>
      <c r="B148" s="188" t="s">
        <v>331</v>
      </c>
      <c r="C148" s="190">
        <v>182</v>
      </c>
      <c r="D148" s="191">
        <v>168.325</v>
      </c>
    </row>
    <row r="149" s="177" customFormat="1" customHeight="1" spans="1:4">
      <c r="A149" s="188">
        <v>2012602</v>
      </c>
      <c r="B149" s="188" t="s">
        <v>332</v>
      </c>
      <c r="C149" s="190"/>
      <c r="D149" s="191"/>
    </row>
    <row r="150" s="177" customFormat="1" customHeight="1" spans="1:4">
      <c r="A150" s="188">
        <v>2012603</v>
      </c>
      <c r="B150" s="188" t="s">
        <v>333</v>
      </c>
      <c r="C150" s="190"/>
      <c r="D150" s="191"/>
    </row>
    <row r="151" s="177" customFormat="1" customHeight="1" spans="1:4">
      <c r="A151" s="188">
        <v>2012604</v>
      </c>
      <c r="B151" s="188" t="s">
        <v>417</v>
      </c>
      <c r="C151" s="190">
        <v>36</v>
      </c>
      <c r="D151" s="191">
        <v>83.6</v>
      </c>
    </row>
    <row r="152" s="177" customFormat="1" customHeight="1" spans="1:4">
      <c r="A152" s="188">
        <v>2012699</v>
      </c>
      <c r="B152" s="188" t="s">
        <v>418</v>
      </c>
      <c r="C152" s="190"/>
      <c r="D152" s="191"/>
    </row>
    <row r="153" s="177" customFormat="1" customHeight="1" spans="1:4">
      <c r="A153" s="188">
        <v>20128</v>
      </c>
      <c r="B153" s="189" t="s">
        <v>419</v>
      </c>
      <c r="C153" s="190">
        <f>SUM(C154:C159)</f>
        <v>334</v>
      </c>
      <c r="D153" s="190">
        <f>SUM(D154:D159)</f>
        <v>165.8078</v>
      </c>
    </row>
    <row r="154" s="177" customFormat="1" customHeight="1" spans="1:4">
      <c r="A154" s="188">
        <v>2012801</v>
      </c>
      <c r="B154" s="188" t="s">
        <v>331</v>
      </c>
      <c r="C154" s="190">
        <v>334</v>
      </c>
      <c r="D154" s="191">
        <v>157.8078</v>
      </c>
    </row>
    <row r="155" s="177" customFormat="1" customHeight="1" spans="1:4">
      <c r="A155" s="188">
        <v>2012802</v>
      </c>
      <c r="B155" s="188" t="s">
        <v>332</v>
      </c>
      <c r="C155" s="190"/>
      <c r="D155" s="191"/>
    </row>
    <row r="156" s="177" customFormat="1" customHeight="1" spans="1:4">
      <c r="A156" s="188">
        <v>2012803</v>
      </c>
      <c r="B156" s="188" t="s">
        <v>333</v>
      </c>
      <c r="C156" s="190"/>
      <c r="D156" s="191"/>
    </row>
    <row r="157" s="177" customFormat="1" customHeight="1" spans="1:4">
      <c r="A157" s="188">
        <v>2012804</v>
      </c>
      <c r="B157" s="188" t="s">
        <v>345</v>
      </c>
      <c r="C157" s="190"/>
      <c r="D157" s="191">
        <v>8</v>
      </c>
    </row>
    <row r="158" s="177" customFormat="1" customHeight="1" spans="1:4">
      <c r="A158" s="188">
        <v>2012850</v>
      </c>
      <c r="B158" s="188" t="s">
        <v>340</v>
      </c>
      <c r="C158" s="190"/>
      <c r="D158" s="191"/>
    </row>
    <row r="159" s="177" customFormat="1" customHeight="1" spans="1:4">
      <c r="A159" s="188">
        <v>2012899</v>
      </c>
      <c r="B159" s="188" t="s">
        <v>420</v>
      </c>
      <c r="C159" s="190"/>
      <c r="D159" s="191"/>
    </row>
    <row r="160" s="177" customFormat="1" customHeight="1" spans="1:4">
      <c r="A160" s="188">
        <v>20129</v>
      </c>
      <c r="B160" s="189" t="s">
        <v>421</v>
      </c>
      <c r="C160" s="190">
        <f>SUM(C161:C166)</f>
        <v>565</v>
      </c>
      <c r="D160" s="190">
        <f>SUM(D161:D166)</f>
        <v>572.245</v>
      </c>
    </row>
    <row r="161" s="177" customFormat="1" customHeight="1" spans="1:4">
      <c r="A161" s="188">
        <v>2012901</v>
      </c>
      <c r="B161" s="188" t="s">
        <v>331</v>
      </c>
      <c r="C161" s="190">
        <v>543</v>
      </c>
      <c r="D161" s="191">
        <v>572.245</v>
      </c>
    </row>
    <row r="162" s="177" customFormat="1" customHeight="1" spans="1:4">
      <c r="A162" s="188">
        <v>2012902</v>
      </c>
      <c r="B162" s="188" t="s">
        <v>332</v>
      </c>
      <c r="C162" s="190">
        <v>9</v>
      </c>
      <c r="D162" s="191"/>
    </row>
    <row r="163" s="177" customFormat="1" customHeight="1" spans="1:4">
      <c r="A163" s="188">
        <v>2012903</v>
      </c>
      <c r="B163" s="188" t="s">
        <v>333</v>
      </c>
      <c r="C163" s="190"/>
      <c r="D163" s="191"/>
    </row>
    <row r="164" s="177" customFormat="1" customHeight="1" spans="1:4">
      <c r="A164" s="188">
        <v>2012906</v>
      </c>
      <c r="B164" s="188" t="s">
        <v>422</v>
      </c>
      <c r="C164" s="190"/>
      <c r="D164" s="191"/>
    </row>
    <row r="165" s="177" customFormat="1" customHeight="1" spans="1:4">
      <c r="A165" s="188">
        <v>2012950</v>
      </c>
      <c r="B165" s="188" t="s">
        <v>340</v>
      </c>
      <c r="C165" s="190"/>
      <c r="D165" s="191"/>
    </row>
    <row r="166" s="177" customFormat="1" customHeight="1" spans="1:4">
      <c r="A166" s="188">
        <v>2012999</v>
      </c>
      <c r="B166" s="188" t="s">
        <v>423</v>
      </c>
      <c r="C166" s="190">
        <v>13</v>
      </c>
      <c r="D166" s="191"/>
    </row>
    <row r="167" s="177" customFormat="1" customHeight="1" spans="1:4">
      <c r="A167" s="188">
        <v>20131</v>
      </c>
      <c r="B167" s="189" t="s">
        <v>424</v>
      </c>
      <c r="C167" s="190">
        <f>SUM(C168:C173)</f>
        <v>2898</v>
      </c>
      <c r="D167" s="190">
        <f>SUM(D168:D173)</f>
        <v>2296.6338</v>
      </c>
    </row>
    <row r="168" s="177" customFormat="1" customHeight="1" spans="1:4">
      <c r="A168" s="188">
        <v>2013101</v>
      </c>
      <c r="B168" s="188" t="s">
        <v>331</v>
      </c>
      <c r="C168" s="190">
        <v>2896</v>
      </c>
      <c r="D168" s="191">
        <v>2296.6338</v>
      </c>
    </row>
    <row r="169" s="177" customFormat="1" customHeight="1" spans="1:4">
      <c r="A169" s="188">
        <v>2013102</v>
      </c>
      <c r="B169" s="188" t="s">
        <v>332</v>
      </c>
      <c r="C169" s="190">
        <v>2</v>
      </c>
      <c r="D169" s="191"/>
    </row>
    <row r="170" s="177" customFormat="1" customHeight="1" spans="1:4">
      <c r="A170" s="188">
        <v>2013103</v>
      </c>
      <c r="B170" s="188" t="s">
        <v>333</v>
      </c>
      <c r="C170" s="190"/>
      <c r="D170" s="191"/>
    </row>
    <row r="171" s="177" customFormat="1" customHeight="1" spans="1:4">
      <c r="A171" s="188">
        <v>2013105</v>
      </c>
      <c r="B171" s="188" t="s">
        <v>425</v>
      </c>
      <c r="C171" s="190"/>
      <c r="D171" s="191"/>
    </row>
    <row r="172" s="177" customFormat="1" customHeight="1" spans="1:4">
      <c r="A172" s="188">
        <v>2013150</v>
      </c>
      <c r="B172" s="188" t="s">
        <v>340</v>
      </c>
      <c r="C172" s="190"/>
      <c r="D172" s="191"/>
    </row>
    <row r="173" s="177" customFormat="1" customHeight="1" spans="1:4">
      <c r="A173" s="188">
        <v>2013199</v>
      </c>
      <c r="B173" s="188" t="s">
        <v>426</v>
      </c>
      <c r="C173" s="190"/>
      <c r="D173" s="191"/>
    </row>
    <row r="174" s="177" customFormat="1" customHeight="1" spans="1:4">
      <c r="A174" s="188">
        <v>20132</v>
      </c>
      <c r="B174" s="189" t="s">
        <v>427</v>
      </c>
      <c r="C174" s="190">
        <f>SUM(C175:C180)</f>
        <v>965</v>
      </c>
      <c r="D174" s="190">
        <f>SUM(D175:D180)</f>
        <v>863.9176</v>
      </c>
    </row>
    <row r="175" s="177" customFormat="1" customHeight="1" spans="1:4">
      <c r="A175" s="188">
        <v>2013201</v>
      </c>
      <c r="B175" s="188" t="s">
        <v>331</v>
      </c>
      <c r="C175" s="190">
        <v>773</v>
      </c>
      <c r="D175" s="191">
        <v>633.9176</v>
      </c>
    </row>
    <row r="176" s="177" customFormat="1" customHeight="1" spans="1:4">
      <c r="A176" s="188">
        <v>2013202</v>
      </c>
      <c r="B176" s="188" t="s">
        <v>332</v>
      </c>
      <c r="C176" s="190">
        <v>8</v>
      </c>
      <c r="D176" s="191"/>
    </row>
    <row r="177" s="177" customFormat="1" customHeight="1" spans="1:4">
      <c r="A177" s="188">
        <v>2013203</v>
      </c>
      <c r="B177" s="188" t="s">
        <v>333</v>
      </c>
      <c r="C177" s="190"/>
      <c r="D177" s="191"/>
    </row>
    <row r="178" s="177" customFormat="1" customHeight="1" spans="1:4">
      <c r="A178" s="188">
        <v>2013204</v>
      </c>
      <c r="B178" s="188" t="s">
        <v>428</v>
      </c>
      <c r="C178" s="190"/>
      <c r="D178" s="191"/>
    </row>
    <row r="179" s="177" customFormat="1" customHeight="1" spans="1:4">
      <c r="A179" s="188">
        <v>2013250</v>
      </c>
      <c r="B179" s="188" t="s">
        <v>340</v>
      </c>
      <c r="C179" s="190"/>
      <c r="D179" s="191"/>
    </row>
    <row r="180" s="177" customFormat="1" customHeight="1" spans="1:4">
      <c r="A180" s="188">
        <v>2013299</v>
      </c>
      <c r="B180" s="188" t="s">
        <v>429</v>
      </c>
      <c r="C180" s="190">
        <v>184</v>
      </c>
      <c r="D180" s="191">
        <v>230</v>
      </c>
    </row>
    <row r="181" s="177" customFormat="1" customHeight="1" spans="1:4">
      <c r="A181" s="188">
        <v>20133</v>
      </c>
      <c r="B181" s="189" t="s">
        <v>430</v>
      </c>
      <c r="C181" s="190">
        <f>SUM(C182:C187)</f>
        <v>1283</v>
      </c>
      <c r="D181" s="190">
        <f>SUM(D182:D187)</f>
        <v>390.6842</v>
      </c>
    </row>
    <row r="182" s="177" customFormat="1" customHeight="1" spans="1:4">
      <c r="A182" s="188">
        <v>2013301</v>
      </c>
      <c r="B182" s="188" t="s">
        <v>331</v>
      </c>
      <c r="C182" s="190">
        <v>1083</v>
      </c>
      <c r="D182" s="191">
        <v>390.6842</v>
      </c>
    </row>
    <row r="183" s="177" customFormat="1" customHeight="1" spans="1:4">
      <c r="A183" s="188">
        <v>2013302</v>
      </c>
      <c r="B183" s="188" t="s">
        <v>332</v>
      </c>
      <c r="C183" s="190"/>
      <c r="D183" s="191"/>
    </row>
    <row r="184" s="177" customFormat="1" customHeight="1" spans="1:4">
      <c r="A184" s="188">
        <v>2013303</v>
      </c>
      <c r="B184" s="188" t="s">
        <v>333</v>
      </c>
      <c r="C184" s="190"/>
      <c r="D184" s="191"/>
    </row>
    <row r="185" s="177" customFormat="1" customHeight="1" spans="1:4">
      <c r="A185" s="188">
        <v>2013304</v>
      </c>
      <c r="B185" s="188" t="s">
        <v>431</v>
      </c>
      <c r="C185" s="190">
        <v>3</v>
      </c>
      <c r="D185" s="191"/>
    </row>
    <row r="186" s="177" customFormat="1" customHeight="1" spans="1:4">
      <c r="A186" s="188">
        <v>2013350</v>
      </c>
      <c r="B186" s="188" t="s">
        <v>340</v>
      </c>
      <c r="C186" s="190">
        <v>168</v>
      </c>
      <c r="D186" s="191"/>
    </row>
    <row r="187" s="177" customFormat="1" customHeight="1" spans="1:4">
      <c r="A187" s="188">
        <v>2013399</v>
      </c>
      <c r="B187" s="188" t="s">
        <v>432</v>
      </c>
      <c r="C187" s="190">
        <v>29</v>
      </c>
      <c r="D187" s="191"/>
    </row>
    <row r="188" s="177" customFormat="1" customHeight="1" spans="1:4">
      <c r="A188" s="188">
        <v>20134</v>
      </c>
      <c r="B188" s="189" t="s">
        <v>433</v>
      </c>
      <c r="C188" s="190">
        <f>SUM(C189:C195)</f>
        <v>372</v>
      </c>
      <c r="D188" s="190">
        <f>SUM(D189:D195)</f>
        <v>398.5705</v>
      </c>
    </row>
    <row r="189" s="177" customFormat="1" customHeight="1" spans="1:4">
      <c r="A189" s="188">
        <v>2013401</v>
      </c>
      <c r="B189" s="188" t="s">
        <v>331</v>
      </c>
      <c r="C189" s="190">
        <v>340</v>
      </c>
      <c r="D189" s="191">
        <v>398.5705</v>
      </c>
    </row>
    <row r="190" s="177" customFormat="1" customHeight="1" spans="1:4">
      <c r="A190" s="188">
        <v>2013402</v>
      </c>
      <c r="B190" s="188" t="s">
        <v>332</v>
      </c>
      <c r="C190" s="190"/>
      <c r="D190" s="191"/>
    </row>
    <row r="191" s="177" customFormat="1" customHeight="1" spans="1:4">
      <c r="A191" s="188">
        <v>2013403</v>
      </c>
      <c r="B191" s="188" t="s">
        <v>333</v>
      </c>
      <c r="C191" s="190"/>
      <c r="D191" s="191"/>
    </row>
    <row r="192" s="177" customFormat="1" customHeight="1" spans="1:4">
      <c r="A192" s="188">
        <v>2013404</v>
      </c>
      <c r="B192" s="188" t="s">
        <v>434</v>
      </c>
      <c r="C192" s="190">
        <v>32</v>
      </c>
      <c r="D192" s="191"/>
    </row>
    <row r="193" s="177" customFormat="1" customHeight="1" spans="1:4">
      <c r="A193" s="188">
        <v>2013405</v>
      </c>
      <c r="B193" s="188" t="s">
        <v>435</v>
      </c>
      <c r="C193" s="190"/>
      <c r="D193" s="191"/>
    </row>
    <row r="194" s="177" customFormat="1" customHeight="1" spans="1:4">
      <c r="A194" s="188">
        <v>2013450</v>
      </c>
      <c r="B194" s="188" t="s">
        <v>340</v>
      </c>
      <c r="C194" s="190"/>
      <c r="D194" s="191"/>
    </row>
    <row r="195" s="177" customFormat="1" customHeight="1" spans="1:4">
      <c r="A195" s="188">
        <v>2013499</v>
      </c>
      <c r="B195" s="188" t="s">
        <v>436</v>
      </c>
      <c r="C195" s="190"/>
      <c r="D195" s="191"/>
    </row>
    <row r="196" s="177" customFormat="1" customHeight="1" spans="1:4">
      <c r="A196" s="188">
        <v>20135</v>
      </c>
      <c r="B196" s="189" t="s">
        <v>437</v>
      </c>
      <c r="C196" s="190">
        <f>SUM(C197:C201)</f>
        <v>0</v>
      </c>
      <c r="D196" s="190">
        <f>SUM(D197:D201)</f>
        <v>0</v>
      </c>
    </row>
    <row r="197" s="177" customFormat="1" customHeight="1" spans="1:4">
      <c r="A197" s="188">
        <v>2013501</v>
      </c>
      <c r="B197" s="188" t="s">
        <v>331</v>
      </c>
      <c r="C197" s="190"/>
      <c r="D197" s="191"/>
    </row>
    <row r="198" s="177" customFormat="1" customHeight="1" spans="1:4">
      <c r="A198" s="188">
        <v>2013502</v>
      </c>
      <c r="B198" s="188" t="s">
        <v>332</v>
      </c>
      <c r="C198" s="190"/>
      <c r="D198" s="191"/>
    </row>
    <row r="199" s="177" customFormat="1" customHeight="1" spans="1:4">
      <c r="A199" s="188">
        <v>2013503</v>
      </c>
      <c r="B199" s="188" t="s">
        <v>333</v>
      </c>
      <c r="C199" s="190"/>
      <c r="D199" s="191"/>
    </row>
    <row r="200" s="177" customFormat="1" customHeight="1" spans="1:4">
      <c r="A200" s="188">
        <v>2013550</v>
      </c>
      <c r="B200" s="188" t="s">
        <v>340</v>
      </c>
      <c r="C200" s="190"/>
      <c r="D200" s="191"/>
    </row>
    <row r="201" s="177" customFormat="1" customHeight="1" spans="1:4">
      <c r="A201" s="188">
        <v>2013599</v>
      </c>
      <c r="B201" s="188" t="s">
        <v>438</v>
      </c>
      <c r="C201" s="190"/>
      <c r="D201" s="191"/>
    </row>
    <row r="202" s="177" customFormat="1" customHeight="1" spans="1:4">
      <c r="A202" s="188">
        <v>20136</v>
      </c>
      <c r="B202" s="189" t="s">
        <v>439</v>
      </c>
      <c r="C202" s="190">
        <f>SUM(C203:C207)</f>
        <v>52</v>
      </c>
      <c r="D202" s="190">
        <f>SUM(D203:D207)</f>
        <v>0</v>
      </c>
    </row>
    <row r="203" s="177" customFormat="1" customHeight="1" spans="1:4">
      <c r="A203" s="188">
        <v>2013601</v>
      </c>
      <c r="B203" s="188" t="s">
        <v>331</v>
      </c>
      <c r="C203" s="190"/>
      <c r="D203" s="191"/>
    </row>
    <row r="204" s="177" customFormat="1" customHeight="1" spans="1:4">
      <c r="A204" s="188">
        <v>2013602</v>
      </c>
      <c r="B204" s="188" t="s">
        <v>332</v>
      </c>
      <c r="C204" s="190">
        <v>52</v>
      </c>
      <c r="D204" s="191"/>
    </row>
    <row r="205" s="177" customFormat="1" customHeight="1" spans="1:4">
      <c r="A205" s="188">
        <v>2013603</v>
      </c>
      <c r="B205" s="188" t="s">
        <v>333</v>
      </c>
      <c r="C205" s="190"/>
      <c r="D205" s="191"/>
    </row>
    <row r="206" s="177" customFormat="1" customHeight="1" spans="1:4">
      <c r="A206" s="188">
        <v>2013650</v>
      </c>
      <c r="B206" s="188" t="s">
        <v>340</v>
      </c>
      <c r="C206" s="190"/>
      <c r="D206" s="191"/>
    </row>
    <row r="207" s="177" customFormat="1" customHeight="1" spans="1:4">
      <c r="A207" s="188">
        <v>2013699</v>
      </c>
      <c r="B207" s="188" t="s">
        <v>440</v>
      </c>
      <c r="C207" s="190"/>
      <c r="D207" s="191"/>
    </row>
    <row r="208" s="177" customFormat="1" customHeight="1" spans="1:4">
      <c r="A208" s="188">
        <v>20137</v>
      </c>
      <c r="B208" s="189" t="s">
        <v>441</v>
      </c>
      <c r="C208" s="190">
        <f>SUM(C209:C214)</f>
        <v>101</v>
      </c>
      <c r="D208" s="190">
        <f>SUM(D209:D214)</f>
        <v>184.5008</v>
      </c>
    </row>
    <row r="209" s="177" customFormat="1" customHeight="1" spans="1:4">
      <c r="A209" s="188">
        <v>2013701</v>
      </c>
      <c r="B209" s="188" t="s">
        <v>331</v>
      </c>
      <c r="C209" s="190">
        <v>101</v>
      </c>
      <c r="D209" s="191">
        <v>184.5008</v>
      </c>
    </row>
    <row r="210" s="177" customFormat="1" customHeight="1" spans="1:4">
      <c r="A210" s="188">
        <v>2013702</v>
      </c>
      <c r="B210" s="188" t="s">
        <v>332</v>
      </c>
      <c r="C210" s="190"/>
      <c r="D210" s="191"/>
    </row>
    <row r="211" s="177" customFormat="1" customHeight="1" spans="1:4">
      <c r="A211" s="188">
        <v>2013703</v>
      </c>
      <c r="B211" s="188" t="s">
        <v>333</v>
      </c>
      <c r="C211" s="190"/>
      <c r="D211" s="191"/>
    </row>
    <row r="212" s="177" customFormat="1" customHeight="1" spans="1:4">
      <c r="A212" s="188">
        <v>2013704</v>
      </c>
      <c r="B212" s="188" t="s">
        <v>442</v>
      </c>
      <c r="C212" s="190"/>
      <c r="D212" s="191"/>
    </row>
    <row r="213" s="177" customFormat="1" customHeight="1" spans="1:4">
      <c r="A213" s="188">
        <v>2013750</v>
      </c>
      <c r="B213" s="188" t="s">
        <v>340</v>
      </c>
      <c r="C213" s="190"/>
      <c r="D213" s="191"/>
    </row>
    <row r="214" s="177" customFormat="1" customHeight="1" spans="1:4">
      <c r="A214" s="188">
        <v>2013799</v>
      </c>
      <c r="B214" s="188" t="s">
        <v>443</v>
      </c>
      <c r="C214" s="190"/>
      <c r="D214" s="191"/>
    </row>
    <row r="215" s="177" customFormat="1" customHeight="1" spans="1:4">
      <c r="A215" s="188">
        <v>20138</v>
      </c>
      <c r="B215" s="189" t="s">
        <v>444</v>
      </c>
      <c r="C215" s="190">
        <f>SUM(C216:C229)</f>
        <v>2712</v>
      </c>
      <c r="D215" s="190">
        <f>SUM(D216:D229)</f>
        <v>2079.0917</v>
      </c>
    </row>
    <row r="216" s="177" customFormat="1" customHeight="1" spans="1:4">
      <c r="A216" s="188">
        <v>2013801</v>
      </c>
      <c r="B216" s="188" t="s">
        <v>331</v>
      </c>
      <c r="C216" s="190">
        <v>2393</v>
      </c>
      <c r="D216" s="191">
        <v>1715.8917</v>
      </c>
    </row>
    <row r="217" s="177" customFormat="1" customHeight="1" spans="1:4">
      <c r="A217" s="188">
        <v>2013802</v>
      </c>
      <c r="B217" s="188" t="s">
        <v>332</v>
      </c>
      <c r="C217" s="190">
        <v>44</v>
      </c>
      <c r="D217" s="191"/>
    </row>
    <row r="218" s="177" customFormat="1" customHeight="1" spans="1:4">
      <c r="A218" s="188">
        <v>2013803</v>
      </c>
      <c r="B218" s="188" t="s">
        <v>333</v>
      </c>
      <c r="C218" s="190"/>
      <c r="D218" s="191"/>
    </row>
    <row r="219" s="177" customFormat="1" customHeight="1" spans="1:4">
      <c r="A219" s="188">
        <v>2013804</v>
      </c>
      <c r="B219" s="188" t="s">
        <v>445</v>
      </c>
      <c r="C219" s="190">
        <v>63</v>
      </c>
      <c r="D219" s="191">
        <v>125.8</v>
      </c>
    </row>
    <row r="220" s="177" customFormat="1" customHeight="1" spans="1:4">
      <c r="A220" s="188">
        <v>2013805</v>
      </c>
      <c r="B220" s="188" t="s">
        <v>446</v>
      </c>
      <c r="C220" s="190">
        <v>31</v>
      </c>
      <c r="D220" s="191">
        <v>34.4</v>
      </c>
    </row>
    <row r="221" s="177" customFormat="1" customHeight="1" spans="1:4">
      <c r="A221" s="188">
        <v>2013808</v>
      </c>
      <c r="B221" s="188" t="s">
        <v>371</v>
      </c>
      <c r="C221" s="190"/>
      <c r="D221" s="191"/>
    </row>
    <row r="222" s="177" customFormat="1" customHeight="1" spans="1:4">
      <c r="A222" s="188">
        <v>2013810</v>
      </c>
      <c r="B222" s="188" t="s">
        <v>447</v>
      </c>
      <c r="C222" s="190">
        <v>15</v>
      </c>
      <c r="D222" s="191"/>
    </row>
    <row r="223" s="177" customFormat="1" customHeight="1" spans="1:4">
      <c r="A223" s="188">
        <v>2013812</v>
      </c>
      <c r="B223" s="188" t="s">
        <v>448</v>
      </c>
      <c r="C223" s="190">
        <v>24</v>
      </c>
      <c r="D223" s="191"/>
    </row>
    <row r="224" s="177" customFormat="1" customHeight="1" spans="1:4">
      <c r="A224" s="188">
        <v>2013813</v>
      </c>
      <c r="B224" s="188" t="s">
        <v>449</v>
      </c>
      <c r="C224" s="190"/>
      <c r="D224" s="191"/>
    </row>
    <row r="225" s="177" customFormat="1" customHeight="1" spans="1:4">
      <c r="A225" s="188">
        <v>2013814</v>
      </c>
      <c r="B225" s="188" t="s">
        <v>450</v>
      </c>
      <c r="C225" s="190"/>
      <c r="D225" s="191"/>
    </row>
    <row r="226" s="177" customFormat="1" customHeight="1" spans="1:4">
      <c r="A226" s="188">
        <v>2013815</v>
      </c>
      <c r="B226" s="188" t="s">
        <v>451</v>
      </c>
      <c r="C226" s="190"/>
      <c r="D226" s="191">
        <v>69</v>
      </c>
    </row>
    <row r="227" s="177" customFormat="1" customHeight="1" spans="1:4">
      <c r="A227" s="188">
        <v>2013816</v>
      </c>
      <c r="B227" s="188" t="s">
        <v>452</v>
      </c>
      <c r="C227" s="190">
        <v>55</v>
      </c>
      <c r="D227" s="191">
        <v>134</v>
      </c>
    </row>
    <row r="228" s="177" customFormat="1" customHeight="1" spans="1:4">
      <c r="A228" s="188">
        <v>2013850</v>
      </c>
      <c r="B228" s="188" t="s">
        <v>340</v>
      </c>
      <c r="C228" s="190"/>
      <c r="D228" s="191"/>
    </row>
    <row r="229" s="177" customFormat="1" customHeight="1" spans="1:4">
      <c r="A229" s="188">
        <v>2013899</v>
      </c>
      <c r="B229" s="188" t="s">
        <v>453</v>
      </c>
      <c r="C229" s="190">
        <v>87</v>
      </c>
      <c r="D229" s="191"/>
    </row>
    <row r="230" s="177" customFormat="1" customHeight="1" spans="1:4">
      <c r="A230" s="188">
        <v>20139</v>
      </c>
      <c r="B230" s="189" t="s">
        <v>454</v>
      </c>
      <c r="C230" s="190">
        <f>SUM(C231:C236)</f>
        <v>0</v>
      </c>
      <c r="D230" s="190">
        <f>SUM(D231:D236)</f>
        <v>191.1237</v>
      </c>
    </row>
    <row r="231" s="177" customFormat="1" customHeight="1" spans="1:4">
      <c r="A231" s="188">
        <v>2013901</v>
      </c>
      <c r="B231" s="188" t="s">
        <v>331</v>
      </c>
      <c r="C231" s="190"/>
      <c r="D231" s="191">
        <v>71.1237</v>
      </c>
    </row>
    <row r="232" s="177" customFormat="1" customHeight="1" spans="1:4">
      <c r="A232" s="188">
        <v>2013902</v>
      </c>
      <c r="B232" s="188" t="s">
        <v>332</v>
      </c>
      <c r="C232" s="190"/>
      <c r="D232" s="191"/>
    </row>
    <row r="233" s="177" customFormat="1" customHeight="1" spans="1:4">
      <c r="A233" s="188">
        <v>2013903</v>
      </c>
      <c r="B233" s="188" t="s">
        <v>333</v>
      </c>
      <c r="C233" s="190"/>
      <c r="D233" s="191"/>
    </row>
    <row r="234" s="177" customFormat="1" customHeight="1" spans="1:4">
      <c r="A234" s="188">
        <v>2013904</v>
      </c>
      <c r="B234" s="188" t="s">
        <v>425</v>
      </c>
      <c r="C234" s="190"/>
      <c r="D234" s="191">
        <v>120</v>
      </c>
    </row>
    <row r="235" s="177" customFormat="1" customHeight="1" spans="1:4">
      <c r="A235" s="188">
        <v>2013950</v>
      </c>
      <c r="B235" s="188" t="s">
        <v>340</v>
      </c>
      <c r="C235" s="190"/>
      <c r="D235" s="191"/>
    </row>
    <row r="236" s="177" customFormat="1" customHeight="1" spans="1:4">
      <c r="A236" s="188">
        <v>2013999</v>
      </c>
      <c r="B236" s="188" t="s">
        <v>455</v>
      </c>
      <c r="C236" s="190"/>
      <c r="D236" s="191"/>
    </row>
    <row r="237" s="177" customFormat="1" customHeight="1" spans="1:4">
      <c r="A237" s="188">
        <v>20140</v>
      </c>
      <c r="B237" s="189" t="s">
        <v>456</v>
      </c>
      <c r="C237" s="190">
        <f>SUM(C238:C242)</f>
        <v>251</v>
      </c>
      <c r="D237" s="190">
        <f>SUM(D238:D242)</f>
        <v>167.0745</v>
      </c>
    </row>
    <row r="238" s="177" customFormat="1" customHeight="1" spans="1:4">
      <c r="A238" s="188">
        <v>2014001</v>
      </c>
      <c r="B238" s="188" t="s">
        <v>331</v>
      </c>
      <c r="C238" s="190">
        <v>147</v>
      </c>
      <c r="D238" s="191">
        <v>167.0745</v>
      </c>
    </row>
    <row r="239" s="177" customFormat="1" customHeight="1" spans="1:4">
      <c r="A239" s="188">
        <v>2014002</v>
      </c>
      <c r="B239" s="188" t="s">
        <v>332</v>
      </c>
      <c r="C239" s="190"/>
      <c r="D239" s="191"/>
    </row>
    <row r="240" s="177" customFormat="1" customHeight="1" spans="1:4">
      <c r="A240" s="188">
        <v>2014003</v>
      </c>
      <c r="B240" s="188" t="s">
        <v>333</v>
      </c>
      <c r="C240" s="190"/>
      <c r="D240" s="191"/>
    </row>
    <row r="241" s="177" customFormat="1" customHeight="1" spans="1:4">
      <c r="A241" s="188">
        <v>2014004</v>
      </c>
      <c r="B241" s="188" t="s">
        <v>457</v>
      </c>
      <c r="C241" s="190">
        <v>104</v>
      </c>
      <c r="D241" s="191"/>
    </row>
    <row r="242" s="177" customFormat="1" customHeight="1" spans="1:4">
      <c r="A242" s="188">
        <v>2014099</v>
      </c>
      <c r="B242" s="188" t="s">
        <v>458</v>
      </c>
      <c r="C242" s="190"/>
      <c r="D242" s="191"/>
    </row>
    <row r="243" s="177" customFormat="1" customHeight="1" spans="1:4">
      <c r="A243" s="188">
        <v>20199</v>
      </c>
      <c r="B243" s="189" t="s">
        <v>459</v>
      </c>
      <c r="C243" s="190">
        <f>SUM(C244:C245)</f>
        <v>93</v>
      </c>
      <c r="D243" s="190">
        <f>SUM(D244:D245)</f>
        <v>4015.2791</v>
      </c>
    </row>
    <row r="244" s="177" customFormat="1" customHeight="1" spans="1:4">
      <c r="A244" s="188">
        <v>2019901</v>
      </c>
      <c r="B244" s="188" t="s">
        <v>460</v>
      </c>
      <c r="C244" s="190"/>
      <c r="D244" s="191"/>
    </row>
    <row r="245" s="177" customFormat="1" customHeight="1" spans="1:4">
      <c r="A245" s="188">
        <v>2019999</v>
      </c>
      <c r="B245" s="188" t="s">
        <v>461</v>
      </c>
      <c r="C245" s="190">
        <v>93</v>
      </c>
      <c r="D245" s="191">
        <v>4015.2791</v>
      </c>
    </row>
    <row r="246" s="177" customFormat="1" customHeight="1" spans="1:4">
      <c r="A246" s="188">
        <v>202</v>
      </c>
      <c r="B246" s="189" t="s">
        <v>462</v>
      </c>
      <c r="C246" s="190">
        <f>C247+C254+C257+C260+C266+C271+C273+C278+C284</f>
        <v>0</v>
      </c>
      <c r="D246" s="190">
        <f>D247+D254+D257+D260+D266+D271+D273+D278+D284</f>
        <v>0</v>
      </c>
    </row>
    <row r="247" s="177" customFormat="1" customHeight="1" spans="1:4">
      <c r="A247" s="188">
        <v>20201</v>
      </c>
      <c r="B247" s="189" t="s">
        <v>463</v>
      </c>
      <c r="C247" s="190">
        <f>SUM(C248:C253)</f>
        <v>0</v>
      </c>
      <c r="D247" s="190">
        <f>SUM(D248:D253)</f>
        <v>0</v>
      </c>
    </row>
    <row r="248" s="177" customFormat="1" customHeight="1" spans="1:4">
      <c r="A248" s="188">
        <v>2020101</v>
      </c>
      <c r="B248" s="188" t="s">
        <v>331</v>
      </c>
      <c r="C248" s="190"/>
      <c r="D248" s="191"/>
    </row>
    <row r="249" s="177" customFormat="1" customHeight="1" spans="1:4">
      <c r="A249" s="188">
        <v>2020102</v>
      </c>
      <c r="B249" s="188" t="s">
        <v>332</v>
      </c>
      <c r="C249" s="190"/>
      <c r="D249" s="191"/>
    </row>
    <row r="250" s="177" customFormat="1" customHeight="1" spans="1:4">
      <c r="A250" s="188">
        <v>2020103</v>
      </c>
      <c r="B250" s="188" t="s">
        <v>333</v>
      </c>
      <c r="C250" s="190"/>
      <c r="D250" s="191"/>
    </row>
    <row r="251" s="177" customFormat="1" customHeight="1" spans="1:4">
      <c r="A251" s="188">
        <v>2020104</v>
      </c>
      <c r="B251" s="188" t="s">
        <v>425</v>
      </c>
      <c r="C251" s="190"/>
      <c r="D251" s="191"/>
    </row>
    <row r="252" s="177" customFormat="1" customHeight="1" spans="1:4">
      <c r="A252" s="188">
        <v>2020150</v>
      </c>
      <c r="B252" s="188" t="s">
        <v>340</v>
      </c>
      <c r="C252" s="190"/>
      <c r="D252" s="191"/>
    </row>
    <row r="253" s="177" customFormat="1" customHeight="1" spans="1:4">
      <c r="A253" s="188">
        <v>2020199</v>
      </c>
      <c r="B253" s="188" t="s">
        <v>464</v>
      </c>
      <c r="C253" s="190"/>
      <c r="D253" s="191"/>
    </row>
    <row r="254" s="177" customFormat="1" customHeight="1" spans="1:4">
      <c r="A254" s="188">
        <v>20202</v>
      </c>
      <c r="B254" s="189" t="s">
        <v>465</v>
      </c>
      <c r="C254" s="190">
        <f>SUM(C255:C256)</f>
        <v>0</v>
      </c>
      <c r="D254" s="190">
        <f>SUM(D255:D256)</f>
        <v>0</v>
      </c>
    </row>
    <row r="255" s="177" customFormat="1" customHeight="1" spans="1:4">
      <c r="A255" s="188">
        <v>2020201</v>
      </c>
      <c r="B255" s="188" t="s">
        <v>466</v>
      </c>
      <c r="C255" s="190"/>
      <c r="D255" s="191"/>
    </row>
    <row r="256" s="177" customFormat="1" customHeight="1" spans="1:4">
      <c r="A256" s="188">
        <v>2020202</v>
      </c>
      <c r="B256" s="188" t="s">
        <v>467</v>
      </c>
      <c r="C256" s="190"/>
      <c r="D256" s="191"/>
    </row>
    <row r="257" s="177" customFormat="1" customHeight="1" spans="1:4">
      <c r="A257" s="188">
        <v>20203</v>
      </c>
      <c r="B257" s="189" t="s">
        <v>468</v>
      </c>
      <c r="C257" s="190">
        <f>SUM(C258:C259)</f>
        <v>0</v>
      </c>
      <c r="D257" s="190">
        <f>SUM(D258:D259)</f>
        <v>0</v>
      </c>
    </row>
    <row r="258" s="177" customFormat="1" customHeight="1" spans="1:4">
      <c r="A258" s="188">
        <v>2020304</v>
      </c>
      <c r="B258" s="188" t="s">
        <v>469</v>
      </c>
      <c r="C258" s="190"/>
      <c r="D258" s="191"/>
    </row>
    <row r="259" s="177" customFormat="1" customHeight="1" spans="1:4">
      <c r="A259" s="188">
        <v>2020306</v>
      </c>
      <c r="B259" s="188" t="s">
        <v>470</v>
      </c>
      <c r="C259" s="190"/>
      <c r="D259" s="191"/>
    </row>
    <row r="260" s="177" customFormat="1" customHeight="1" spans="1:4">
      <c r="A260" s="188">
        <v>20204</v>
      </c>
      <c r="B260" s="189" t="s">
        <v>471</v>
      </c>
      <c r="C260" s="190">
        <f>SUM(C261:C265)</f>
        <v>0</v>
      </c>
      <c r="D260" s="190">
        <f>SUM(D261:D265)</f>
        <v>0</v>
      </c>
    </row>
    <row r="261" s="177" customFormat="1" customHeight="1" spans="1:4">
      <c r="A261" s="188">
        <v>2020401</v>
      </c>
      <c r="B261" s="188" t="s">
        <v>472</v>
      </c>
      <c r="C261" s="190"/>
      <c r="D261" s="191"/>
    </row>
    <row r="262" s="177" customFormat="1" customHeight="1" spans="1:4">
      <c r="A262" s="188">
        <v>2020402</v>
      </c>
      <c r="B262" s="188" t="s">
        <v>473</v>
      </c>
      <c r="C262" s="190"/>
      <c r="D262" s="191"/>
    </row>
    <row r="263" s="177" customFormat="1" customHeight="1" spans="1:4">
      <c r="A263" s="188">
        <v>2020403</v>
      </c>
      <c r="B263" s="188" t="s">
        <v>474</v>
      </c>
      <c r="C263" s="190"/>
      <c r="D263" s="191"/>
    </row>
    <row r="264" s="177" customFormat="1" customHeight="1" spans="1:4">
      <c r="A264" s="188">
        <v>2020404</v>
      </c>
      <c r="B264" s="188" t="s">
        <v>475</v>
      </c>
      <c r="C264" s="190"/>
      <c r="D264" s="191"/>
    </row>
    <row r="265" s="177" customFormat="1" customHeight="1" spans="1:4">
      <c r="A265" s="188">
        <v>2020499</v>
      </c>
      <c r="B265" s="188" t="s">
        <v>476</v>
      </c>
      <c r="C265" s="190"/>
      <c r="D265" s="191"/>
    </row>
    <row r="266" s="177" customFormat="1" customHeight="1" spans="1:4">
      <c r="A266" s="188">
        <v>20205</v>
      </c>
      <c r="B266" s="189" t="s">
        <v>477</v>
      </c>
      <c r="C266" s="190">
        <f>SUM(C267:C270)</f>
        <v>0</v>
      </c>
      <c r="D266" s="190">
        <f>SUM(D267:D270)</f>
        <v>0</v>
      </c>
    </row>
    <row r="267" s="177" customFormat="1" customHeight="1" spans="1:4">
      <c r="A267" s="188">
        <v>2020503</v>
      </c>
      <c r="B267" s="188" t="s">
        <v>478</v>
      </c>
      <c r="C267" s="190"/>
      <c r="D267" s="191"/>
    </row>
    <row r="268" s="177" customFormat="1" customHeight="1" spans="1:4">
      <c r="A268" s="188">
        <v>2020504</v>
      </c>
      <c r="B268" s="188" t="s">
        <v>479</v>
      </c>
      <c r="C268" s="190"/>
      <c r="D268" s="191"/>
    </row>
    <row r="269" s="177" customFormat="1" customHeight="1" spans="1:4">
      <c r="A269" s="188">
        <v>2020505</v>
      </c>
      <c r="B269" s="188" t="s">
        <v>480</v>
      </c>
      <c r="C269" s="190"/>
      <c r="D269" s="191"/>
    </row>
    <row r="270" s="177" customFormat="1" customHeight="1" spans="1:4">
      <c r="A270" s="188">
        <v>2020599</v>
      </c>
      <c r="B270" s="188" t="s">
        <v>481</v>
      </c>
      <c r="C270" s="190"/>
      <c r="D270" s="191"/>
    </row>
    <row r="271" s="177" customFormat="1" customHeight="1" spans="1:4">
      <c r="A271" s="188">
        <v>20206</v>
      </c>
      <c r="B271" s="189" t="s">
        <v>482</v>
      </c>
      <c r="C271" s="190">
        <f>C272</f>
        <v>0</v>
      </c>
      <c r="D271" s="190">
        <f>D272</f>
        <v>0</v>
      </c>
    </row>
    <row r="272" s="177" customFormat="1" customHeight="1" spans="1:4">
      <c r="A272" s="188">
        <v>2020601</v>
      </c>
      <c r="B272" s="188" t="s">
        <v>483</v>
      </c>
      <c r="C272" s="190"/>
      <c r="D272" s="191"/>
    </row>
    <row r="273" s="177" customFormat="1" customHeight="1" spans="1:4">
      <c r="A273" s="188">
        <v>20207</v>
      </c>
      <c r="B273" s="189" t="s">
        <v>484</v>
      </c>
      <c r="C273" s="190">
        <f>SUM(C274:C277)</f>
        <v>0</v>
      </c>
      <c r="D273" s="190">
        <f>SUM(D274:D277)</f>
        <v>0</v>
      </c>
    </row>
    <row r="274" s="177" customFormat="1" customHeight="1" spans="1:4">
      <c r="A274" s="188">
        <v>2020701</v>
      </c>
      <c r="B274" s="188" t="s">
        <v>485</v>
      </c>
      <c r="C274" s="190"/>
      <c r="D274" s="191"/>
    </row>
    <row r="275" s="177" customFormat="1" customHeight="1" spans="1:4">
      <c r="A275" s="188">
        <v>2020702</v>
      </c>
      <c r="B275" s="188" t="s">
        <v>486</v>
      </c>
      <c r="C275" s="190"/>
      <c r="D275" s="191"/>
    </row>
    <row r="276" s="177" customFormat="1" customHeight="1" spans="1:4">
      <c r="A276" s="188">
        <v>2020703</v>
      </c>
      <c r="B276" s="188" t="s">
        <v>487</v>
      </c>
      <c r="C276" s="190"/>
      <c r="D276" s="191"/>
    </row>
    <row r="277" s="177" customFormat="1" customHeight="1" spans="1:4">
      <c r="A277" s="188">
        <v>2020799</v>
      </c>
      <c r="B277" s="188" t="s">
        <v>488</v>
      </c>
      <c r="C277" s="190"/>
      <c r="D277" s="191"/>
    </row>
    <row r="278" s="177" customFormat="1" customHeight="1" spans="1:4">
      <c r="A278" s="188">
        <v>20208</v>
      </c>
      <c r="B278" s="189" t="s">
        <v>489</v>
      </c>
      <c r="C278" s="190">
        <f>SUM(C279:C283)</f>
        <v>0</v>
      </c>
      <c r="D278" s="190">
        <f>SUM(D279:D283)</f>
        <v>0</v>
      </c>
    </row>
    <row r="279" s="177" customFormat="1" customHeight="1" spans="1:4">
      <c r="A279" s="188">
        <v>2020801</v>
      </c>
      <c r="B279" s="188" t="s">
        <v>331</v>
      </c>
      <c r="C279" s="190"/>
      <c r="D279" s="191"/>
    </row>
    <row r="280" s="177" customFormat="1" customHeight="1" spans="1:4">
      <c r="A280" s="188">
        <v>2020802</v>
      </c>
      <c r="B280" s="188" t="s">
        <v>332</v>
      </c>
      <c r="C280" s="190"/>
      <c r="D280" s="191"/>
    </row>
    <row r="281" s="177" customFormat="1" customHeight="1" spans="1:4">
      <c r="A281" s="188">
        <v>2020803</v>
      </c>
      <c r="B281" s="188" t="s">
        <v>333</v>
      </c>
      <c r="C281" s="190"/>
      <c r="D281" s="191"/>
    </row>
    <row r="282" s="177" customFormat="1" customHeight="1" spans="1:4">
      <c r="A282" s="188">
        <v>2020850</v>
      </c>
      <c r="B282" s="188" t="s">
        <v>340</v>
      </c>
      <c r="C282" s="190"/>
      <c r="D282" s="191"/>
    </row>
    <row r="283" s="177" customFormat="1" customHeight="1" spans="1:4">
      <c r="A283" s="188">
        <v>2020899</v>
      </c>
      <c r="B283" s="188" t="s">
        <v>490</v>
      </c>
      <c r="C283" s="190"/>
      <c r="D283" s="191"/>
    </row>
    <row r="284" s="177" customFormat="1" customHeight="1" spans="1:4">
      <c r="A284" s="188">
        <v>20299</v>
      </c>
      <c r="B284" s="189" t="s">
        <v>491</v>
      </c>
      <c r="C284" s="190">
        <f>C285</f>
        <v>0</v>
      </c>
      <c r="D284" s="190">
        <f>D285</f>
        <v>0</v>
      </c>
    </row>
    <row r="285" s="177" customFormat="1" customHeight="1" spans="1:4">
      <c r="A285" s="188">
        <v>2029999</v>
      </c>
      <c r="B285" s="188" t="s">
        <v>492</v>
      </c>
      <c r="C285" s="190"/>
      <c r="D285" s="191"/>
    </row>
    <row r="286" s="177" customFormat="1" customHeight="1" spans="1:4">
      <c r="A286" s="188">
        <v>203</v>
      </c>
      <c r="B286" s="189" t="s">
        <v>493</v>
      </c>
      <c r="C286" s="190">
        <f>SUM(C287,C291,C293,C295,C303)</f>
        <v>1269</v>
      </c>
      <c r="D286" s="190">
        <f>SUM(D287,D291,D293,D295,D303)</f>
        <v>433.2942</v>
      </c>
    </row>
    <row r="287" s="177" customFormat="1" customHeight="1" spans="1:4">
      <c r="A287" s="188">
        <v>20301</v>
      </c>
      <c r="B287" s="189" t="s">
        <v>494</v>
      </c>
      <c r="C287" s="190">
        <f>SUM(C288:C290)</f>
        <v>0</v>
      </c>
      <c r="D287" s="190">
        <f>SUM(D288:D290)</f>
        <v>0</v>
      </c>
    </row>
    <row r="288" s="177" customFormat="1" customHeight="1" spans="1:4">
      <c r="A288" s="188">
        <v>2030101</v>
      </c>
      <c r="B288" s="188" t="s">
        <v>495</v>
      </c>
      <c r="C288" s="190"/>
      <c r="D288" s="191"/>
    </row>
    <row r="289" s="177" customFormat="1" customHeight="1" spans="1:4">
      <c r="A289" s="188">
        <v>2030102</v>
      </c>
      <c r="B289" s="188" t="s">
        <v>496</v>
      </c>
      <c r="C289" s="190"/>
      <c r="D289" s="191"/>
    </row>
    <row r="290" s="177" customFormat="1" customHeight="1" spans="1:4">
      <c r="A290" s="188">
        <v>2030199</v>
      </c>
      <c r="B290" s="188" t="s">
        <v>497</v>
      </c>
      <c r="C290" s="190"/>
      <c r="D290" s="191"/>
    </row>
    <row r="291" s="177" customFormat="1" customHeight="1" spans="1:4">
      <c r="A291" s="188">
        <v>20304</v>
      </c>
      <c r="B291" s="189" t="s">
        <v>498</v>
      </c>
      <c r="C291" s="190">
        <f>C292</f>
        <v>0</v>
      </c>
      <c r="D291" s="190">
        <f>D292</f>
        <v>0</v>
      </c>
    </row>
    <row r="292" s="177" customFormat="1" customHeight="1" spans="1:4">
      <c r="A292" s="188">
        <v>2030401</v>
      </c>
      <c r="B292" s="188" t="s">
        <v>499</v>
      </c>
      <c r="C292" s="190"/>
      <c r="D292" s="191"/>
    </row>
    <row r="293" s="177" customFormat="1" customHeight="1" spans="1:4">
      <c r="A293" s="188">
        <v>20305</v>
      </c>
      <c r="B293" s="189" t="s">
        <v>500</v>
      </c>
      <c r="C293" s="190">
        <f>C294</f>
        <v>0</v>
      </c>
      <c r="D293" s="190">
        <f>D294</f>
        <v>0</v>
      </c>
    </row>
    <row r="294" s="177" customFormat="1" customHeight="1" spans="1:4">
      <c r="A294" s="188">
        <v>2030501</v>
      </c>
      <c r="B294" s="188" t="s">
        <v>501</v>
      </c>
      <c r="C294" s="190"/>
      <c r="D294" s="191"/>
    </row>
    <row r="295" s="177" customFormat="1" customHeight="1" spans="1:4">
      <c r="A295" s="188">
        <v>20306</v>
      </c>
      <c r="B295" s="189" t="s">
        <v>502</v>
      </c>
      <c r="C295" s="190">
        <f>SUM(C296:C302)</f>
        <v>1269</v>
      </c>
      <c r="D295" s="190">
        <f>SUM(D296:D302)</f>
        <v>425.2942</v>
      </c>
    </row>
    <row r="296" s="177" customFormat="1" customHeight="1" spans="1:4">
      <c r="A296" s="188">
        <v>2030601</v>
      </c>
      <c r="B296" s="188" t="s">
        <v>503</v>
      </c>
      <c r="C296" s="190">
        <v>95</v>
      </c>
      <c r="D296" s="191">
        <v>91.4</v>
      </c>
    </row>
    <row r="297" s="177" customFormat="1" customHeight="1" spans="1:4">
      <c r="A297" s="188">
        <v>2030602</v>
      </c>
      <c r="B297" s="188" t="s">
        <v>504</v>
      </c>
      <c r="C297" s="190"/>
      <c r="D297" s="191"/>
    </row>
    <row r="298" s="177" customFormat="1" customHeight="1" spans="1:4">
      <c r="A298" s="188">
        <v>2030603</v>
      </c>
      <c r="B298" s="188" t="s">
        <v>505</v>
      </c>
      <c r="C298" s="190">
        <v>620</v>
      </c>
      <c r="D298" s="191"/>
    </row>
    <row r="299" s="177" customFormat="1" customHeight="1" spans="1:4">
      <c r="A299" s="188">
        <v>2030604</v>
      </c>
      <c r="B299" s="188" t="s">
        <v>506</v>
      </c>
      <c r="C299" s="190"/>
      <c r="D299" s="191"/>
    </row>
    <row r="300" s="177" customFormat="1" customHeight="1" spans="1:4">
      <c r="A300" s="188">
        <v>2030607</v>
      </c>
      <c r="B300" s="188" t="s">
        <v>507</v>
      </c>
      <c r="C300" s="190">
        <v>554</v>
      </c>
      <c r="D300" s="191">
        <v>269.2542</v>
      </c>
    </row>
    <row r="301" s="177" customFormat="1" customHeight="1" spans="1:4">
      <c r="A301" s="188">
        <v>2030608</v>
      </c>
      <c r="B301" s="188" t="s">
        <v>508</v>
      </c>
      <c r="C301" s="190"/>
      <c r="D301" s="191"/>
    </row>
    <row r="302" s="177" customFormat="1" customHeight="1" spans="1:4">
      <c r="A302" s="188">
        <v>2030699</v>
      </c>
      <c r="B302" s="188" t="s">
        <v>509</v>
      </c>
      <c r="C302" s="190"/>
      <c r="D302" s="191">
        <v>64.64</v>
      </c>
    </row>
    <row r="303" s="177" customFormat="1" customHeight="1" spans="1:4">
      <c r="A303" s="188">
        <v>20399</v>
      </c>
      <c r="B303" s="189" t="s">
        <v>510</v>
      </c>
      <c r="C303" s="190">
        <f>C304</f>
        <v>0</v>
      </c>
      <c r="D303" s="190">
        <f>D304</f>
        <v>8</v>
      </c>
    </row>
    <row r="304" s="177" customFormat="1" customHeight="1" spans="1:4">
      <c r="A304" s="188">
        <v>2039999</v>
      </c>
      <c r="B304" s="188" t="s">
        <v>511</v>
      </c>
      <c r="C304" s="190"/>
      <c r="D304" s="191">
        <v>8</v>
      </c>
    </row>
    <row r="305" s="177" customFormat="1" customHeight="1" spans="1:4">
      <c r="A305" s="188">
        <v>204</v>
      </c>
      <c r="B305" s="189" t="s">
        <v>512</v>
      </c>
      <c r="C305" s="190">
        <f>C306+C309+C320+C327+C335+C344+C358+C368+C378+C386+C392</f>
        <v>14509</v>
      </c>
      <c r="D305" s="190">
        <f>D306+D309+D320+D327+D335+D344+D358+D368+D378+D386+D392</f>
        <v>11363.752</v>
      </c>
    </row>
    <row r="306" s="177" customFormat="1" customHeight="1" spans="1:4">
      <c r="A306" s="188">
        <v>20401</v>
      </c>
      <c r="B306" s="189" t="s">
        <v>513</v>
      </c>
      <c r="C306" s="190">
        <f>SUM(C307:C308)</f>
        <v>604</v>
      </c>
      <c r="D306" s="190">
        <f>SUM(D307:D308)</f>
        <v>0</v>
      </c>
    </row>
    <row r="307" s="177" customFormat="1" customHeight="1" spans="1:4">
      <c r="A307" s="188">
        <v>2040101</v>
      </c>
      <c r="B307" s="188" t="s">
        <v>514</v>
      </c>
      <c r="C307" s="190">
        <v>604</v>
      </c>
      <c r="D307" s="191"/>
    </row>
    <row r="308" s="177" customFormat="1" customHeight="1" spans="1:4">
      <c r="A308" s="188">
        <v>2040199</v>
      </c>
      <c r="B308" s="188" t="s">
        <v>515</v>
      </c>
      <c r="C308" s="190"/>
      <c r="D308" s="191"/>
    </row>
    <row r="309" s="177" customFormat="1" customHeight="1" spans="1:4">
      <c r="A309" s="188">
        <v>20402</v>
      </c>
      <c r="B309" s="189" t="s">
        <v>516</v>
      </c>
      <c r="C309" s="190">
        <f>SUM(C310:C319)</f>
        <v>10961</v>
      </c>
      <c r="D309" s="190">
        <f>SUM(D310:D319)</f>
        <v>9059.9784</v>
      </c>
    </row>
    <row r="310" s="177" customFormat="1" customHeight="1" spans="1:4">
      <c r="A310" s="188">
        <v>2040201</v>
      </c>
      <c r="B310" s="188" t="s">
        <v>331</v>
      </c>
      <c r="C310" s="190">
        <v>9588</v>
      </c>
      <c r="D310" s="191">
        <v>9059.9784</v>
      </c>
    </row>
    <row r="311" s="177" customFormat="1" customHeight="1" spans="1:4">
      <c r="A311" s="188">
        <v>2040202</v>
      </c>
      <c r="B311" s="188" t="s">
        <v>332</v>
      </c>
      <c r="C311" s="190">
        <v>640</v>
      </c>
      <c r="D311" s="191"/>
    </row>
    <row r="312" s="177" customFormat="1" customHeight="1" spans="1:4">
      <c r="A312" s="188">
        <v>2040203</v>
      </c>
      <c r="B312" s="188" t="s">
        <v>333</v>
      </c>
      <c r="C312" s="190"/>
      <c r="D312" s="191"/>
    </row>
    <row r="313" s="177" customFormat="1" customHeight="1" spans="1:4">
      <c r="A313" s="188">
        <v>2040219</v>
      </c>
      <c r="B313" s="188" t="s">
        <v>371</v>
      </c>
      <c r="C313" s="190">
        <v>136</v>
      </c>
      <c r="D313" s="191"/>
    </row>
    <row r="314" s="177" customFormat="1" customHeight="1" spans="1:4">
      <c r="A314" s="188">
        <v>2040220</v>
      </c>
      <c r="B314" s="188" t="s">
        <v>517</v>
      </c>
      <c r="C314" s="190">
        <v>564</v>
      </c>
      <c r="D314" s="191"/>
    </row>
    <row r="315" s="177" customFormat="1" customHeight="1" spans="1:4">
      <c r="A315" s="188">
        <v>2040221</v>
      </c>
      <c r="B315" s="188" t="s">
        <v>518</v>
      </c>
      <c r="C315" s="190"/>
      <c r="D315" s="191"/>
    </row>
    <row r="316" s="177" customFormat="1" customHeight="1" spans="1:4">
      <c r="A316" s="188">
        <v>2040222</v>
      </c>
      <c r="B316" s="188" t="s">
        <v>519</v>
      </c>
      <c r="C316" s="190"/>
      <c r="D316" s="191"/>
    </row>
    <row r="317" s="177" customFormat="1" customHeight="1" spans="1:4">
      <c r="A317" s="188">
        <v>2040223</v>
      </c>
      <c r="B317" s="188" t="s">
        <v>520</v>
      </c>
      <c r="C317" s="190"/>
      <c r="D317" s="191"/>
    </row>
    <row r="318" s="177" customFormat="1" customHeight="1" spans="1:4">
      <c r="A318" s="188">
        <v>2040250</v>
      </c>
      <c r="B318" s="188" t="s">
        <v>340</v>
      </c>
      <c r="C318" s="190"/>
      <c r="D318" s="191"/>
    </row>
    <row r="319" s="177" customFormat="1" customHeight="1" spans="1:4">
      <c r="A319" s="188">
        <v>2040299</v>
      </c>
      <c r="B319" s="188" t="s">
        <v>521</v>
      </c>
      <c r="C319" s="190">
        <v>33</v>
      </c>
      <c r="D319" s="191"/>
    </row>
    <row r="320" s="177" customFormat="1" customHeight="1" spans="1:4">
      <c r="A320" s="188">
        <v>20403</v>
      </c>
      <c r="B320" s="189" t="s">
        <v>522</v>
      </c>
      <c r="C320" s="190">
        <f>SUM(C321:C326)</f>
        <v>0</v>
      </c>
      <c r="D320" s="190">
        <f>SUM(D321:D326)</f>
        <v>0</v>
      </c>
    </row>
    <row r="321" s="177" customFormat="1" customHeight="1" spans="1:4">
      <c r="A321" s="188">
        <v>2040301</v>
      </c>
      <c r="B321" s="188" t="s">
        <v>331</v>
      </c>
      <c r="C321" s="190"/>
      <c r="D321" s="191"/>
    </row>
    <row r="322" s="177" customFormat="1" customHeight="1" spans="1:4">
      <c r="A322" s="188">
        <v>2040302</v>
      </c>
      <c r="B322" s="188" t="s">
        <v>332</v>
      </c>
      <c r="C322" s="190"/>
      <c r="D322" s="191"/>
    </row>
    <row r="323" s="177" customFormat="1" customHeight="1" spans="1:4">
      <c r="A323" s="188">
        <v>2040303</v>
      </c>
      <c r="B323" s="188" t="s">
        <v>333</v>
      </c>
      <c r="C323" s="190"/>
      <c r="D323" s="191"/>
    </row>
    <row r="324" s="177" customFormat="1" customHeight="1" spans="1:4">
      <c r="A324" s="188">
        <v>2040304</v>
      </c>
      <c r="B324" s="188" t="s">
        <v>523</v>
      </c>
      <c r="C324" s="190"/>
      <c r="D324" s="191"/>
    </row>
    <row r="325" s="177" customFormat="1" customHeight="1" spans="1:4">
      <c r="A325" s="188">
        <v>2040350</v>
      </c>
      <c r="B325" s="188" t="s">
        <v>340</v>
      </c>
      <c r="C325" s="190"/>
      <c r="D325" s="191"/>
    </row>
    <row r="326" s="177" customFormat="1" customHeight="1" spans="1:4">
      <c r="A326" s="188">
        <v>2040399</v>
      </c>
      <c r="B326" s="188" t="s">
        <v>524</v>
      </c>
      <c r="C326" s="190"/>
      <c r="D326" s="191"/>
    </row>
    <row r="327" s="177" customFormat="1" customHeight="1" spans="1:4">
      <c r="A327" s="188">
        <v>20404</v>
      </c>
      <c r="B327" s="189" t="s">
        <v>525</v>
      </c>
      <c r="C327" s="190">
        <f>SUM(C328:C334)</f>
        <v>108</v>
      </c>
      <c r="D327" s="190">
        <f>SUM(D328:D334)</f>
        <v>112.161</v>
      </c>
    </row>
    <row r="328" s="177" customFormat="1" customHeight="1" spans="1:4">
      <c r="A328" s="188">
        <v>2040401</v>
      </c>
      <c r="B328" s="188" t="s">
        <v>331</v>
      </c>
      <c r="C328" s="190">
        <v>76</v>
      </c>
      <c r="D328" s="191"/>
    </row>
    <row r="329" s="177" customFormat="1" customHeight="1" spans="1:4">
      <c r="A329" s="188">
        <v>2040402</v>
      </c>
      <c r="B329" s="188" t="s">
        <v>332</v>
      </c>
      <c r="C329" s="190">
        <v>3</v>
      </c>
      <c r="D329" s="191">
        <v>112.161</v>
      </c>
    </row>
    <row r="330" s="177" customFormat="1" customHeight="1" spans="1:4">
      <c r="A330" s="188">
        <v>2040403</v>
      </c>
      <c r="B330" s="188" t="s">
        <v>333</v>
      </c>
      <c r="C330" s="190"/>
      <c r="D330" s="191"/>
    </row>
    <row r="331" s="177" customFormat="1" customHeight="1" spans="1:4">
      <c r="A331" s="188">
        <v>2040409</v>
      </c>
      <c r="B331" s="188" t="s">
        <v>526</v>
      </c>
      <c r="C331" s="190"/>
      <c r="D331" s="191"/>
    </row>
    <row r="332" s="177" customFormat="1" customHeight="1" spans="1:4">
      <c r="A332" s="188">
        <v>2040410</v>
      </c>
      <c r="B332" s="188" t="s">
        <v>527</v>
      </c>
      <c r="C332" s="190">
        <v>29</v>
      </c>
      <c r="D332" s="191"/>
    </row>
    <row r="333" s="177" customFormat="1" customHeight="1" spans="1:4">
      <c r="A333" s="188">
        <v>2040450</v>
      </c>
      <c r="B333" s="188" t="s">
        <v>340</v>
      </c>
      <c r="C333" s="190"/>
      <c r="D333" s="191"/>
    </row>
    <row r="334" s="177" customFormat="1" customHeight="1" spans="1:4">
      <c r="A334" s="188">
        <v>2040499</v>
      </c>
      <c r="B334" s="188" t="s">
        <v>528</v>
      </c>
      <c r="C334" s="190"/>
      <c r="D334" s="191"/>
    </row>
    <row r="335" s="177" customFormat="1" customHeight="1" spans="1:4">
      <c r="A335" s="188">
        <v>20405</v>
      </c>
      <c r="B335" s="189" t="s">
        <v>529</v>
      </c>
      <c r="C335" s="190">
        <f>SUM(C336:C343)</f>
        <v>205</v>
      </c>
      <c r="D335" s="190">
        <f>SUM(D336:D343)</f>
        <v>201.3075</v>
      </c>
    </row>
    <row r="336" s="177" customFormat="1" customHeight="1" spans="1:4">
      <c r="A336" s="188">
        <v>2040501</v>
      </c>
      <c r="B336" s="188" t="s">
        <v>331</v>
      </c>
      <c r="C336" s="190">
        <v>202</v>
      </c>
      <c r="D336" s="191">
        <v>201.3075</v>
      </c>
    </row>
    <row r="337" s="177" customFormat="1" customHeight="1" spans="1:4">
      <c r="A337" s="188">
        <v>2040502</v>
      </c>
      <c r="B337" s="188" t="s">
        <v>332</v>
      </c>
      <c r="C337" s="190">
        <v>3</v>
      </c>
      <c r="D337" s="191"/>
    </row>
    <row r="338" s="177" customFormat="1" customHeight="1" spans="1:4">
      <c r="A338" s="188">
        <v>2040503</v>
      </c>
      <c r="B338" s="188" t="s">
        <v>333</v>
      </c>
      <c r="C338" s="190"/>
      <c r="D338" s="191"/>
    </row>
    <row r="339" s="177" customFormat="1" customHeight="1" spans="1:4">
      <c r="A339" s="188">
        <v>2040504</v>
      </c>
      <c r="B339" s="188" t="s">
        <v>530</v>
      </c>
      <c r="C339" s="190"/>
      <c r="D339" s="191"/>
    </row>
    <row r="340" s="177" customFormat="1" customHeight="1" spans="1:4">
      <c r="A340" s="188">
        <v>2040505</v>
      </c>
      <c r="B340" s="188" t="s">
        <v>531</v>
      </c>
      <c r="C340" s="190"/>
      <c r="D340" s="191"/>
    </row>
    <row r="341" s="177" customFormat="1" customHeight="1" spans="1:4">
      <c r="A341" s="188">
        <v>2040506</v>
      </c>
      <c r="B341" s="188" t="s">
        <v>532</v>
      </c>
      <c r="C341" s="190"/>
      <c r="D341" s="191"/>
    </row>
    <row r="342" s="177" customFormat="1" customHeight="1" spans="1:4">
      <c r="A342" s="188">
        <v>2040550</v>
      </c>
      <c r="B342" s="188" t="s">
        <v>340</v>
      </c>
      <c r="C342" s="190"/>
      <c r="D342" s="191"/>
    </row>
    <row r="343" s="177" customFormat="1" customHeight="1" spans="1:4">
      <c r="A343" s="188">
        <v>2040599</v>
      </c>
      <c r="B343" s="188" t="s">
        <v>533</v>
      </c>
      <c r="C343" s="190"/>
      <c r="D343" s="191"/>
    </row>
    <row r="344" s="177" customFormat="1" customHeight="1" spans="1:4">
      <c r="A344" s="188">
        <v>20406</v>
      </c>
      <c r="B344" s="189" t="s">
        <v>534</v>
      </c>
      <c r="C344" s="190">
        <f>SUM(C345:C357)</f>
        <v>2099</v>
      </c>
      <c r="D344" s="190">
        <f>SUM(D345:D357)</f>
        <v>1990.3051</v>
      </c>
    </row>
    <row r="345" s="177" customFormat="1" customHeight="1" spans="1:4">
      <c r="A345" s="188">
        <v>2040601</v>
      </c>
      <c r="B345" s="188" t="s">
        <v>331</v>
      </c>
      <c r="C345" s="190">
        <v>1933</v>
      </c>
      <c r="D345" s="191">
        <v>1990.3051</v>
      </c>
    </row>
    <row r="346" s="177" customFormat="1" customHeight="1" spans="1:4">
      <c r="A346" s="188">
        <v>2040602</v>
      </c>
      <c r="B346" s="188" t="s">
        <v>332</v>
      </c>
      <c r="C346" s="190">
        <v>3</v>
      </c>
      <c r="D346" s="191"/>
    </row>
    <row r="347" s="177" customFormat="1" customHeight="1" spans="1:4">
      <c r="A347" s="188">
        <v>2040603</v>
      </c>
      <c r="B347" s="188" t="s">
        <v>333</v>
      </c>
      <c r="C347" s="190"/>
      <c r="D347" s="191"/>
    </row>
    <row r="348" s="177" customFormat="1" customHeight="1" spans="1:4">
      <c r="A348" s="188">
        <v>2040604</v>
      </c>
      <c r="B348" s="188" t="s">
        <v>535</v>
      </c>
      <c r="C348" s="190">
        <v>127</v>
      </c>
      <c r="D348" s="191"/>
    </row>
    <row r="349" s="177" customFormat="1" customHeight="1" spans="1:4">
      <c r="A349" s="188">
        <v>2040605</v>
      </c>
      <c r="B349" s="188" t="s">
        <v>536</v>
      </c>
      <c r="C349" s="190">
        <v>10</v>
      </c>
      <c r="D349" s="191"/>
    </row>
    <row r="350" s="177" customFormat="1" customHeight="1" spans="1:4">
      <c r="A350" s="188">
        <v>2040606</v>
      </c>
      <c r="B350" s="188" t="s">
        <v>537</v>
      </c>
      <c r="C350" s="190"/>
      <c r="D350" s="191"/>
    </row>
    <row r="351" s="177" customFormat="1" customHeight="1" spans="1:4">
      <c r="A351" s="188">
        <v>2040607</v>
      </c>
      <c r="B351" s="188" t="s">
        <v>538</v>
      </c>
      <c r="C351" s="190">
        <v>26</v>
      </c>
      <c r="D351" s="191"/>
    </row>
    <row r="352" s="177" customFormat="1" customHeight="1" spans="1:4">
      <c r="A352" s="188">
        <v>2040608</v>
      </c>
      <c r="B352" s="188" t="s">
        <v>539</v>
      </c>
      <c r="C352" s="190"/>
      <c r="D352" s="191"/>
    </row>
    <row r="353" s="177" customFormat="1" customHeight="1" spans="1:4">
      <c r="A353" s="188">
        <v>2040610</v>
      </c>
      <c r="B353" s="188" t="s">
        <v>540</v>
      </c>
      <c r="C353" s="190"/>
      <c r="D353" s="191"/>
    </row>
    <row r="354" s="177" customFormat="1" customHeight="1" spans="1:4">
      <c r="A354" s="188">
        <v>2040612</v>
      </c>
      <c r="B354" s="188" t="s">
        <v>541</v>
      </c>
      <c r="C354" s="190"/>
      <c r="D354" s="191"/>
    </row>
    <row r="355" s="177" customFormat="1" customHeight="1" spans="1:4">
      <c r="A355" s="188">
        <v>2040613</v>
      </c>
      <c r="B355" s="188" t="s">
        <v>371</v>
      </c>
      <c r="C355" s="190"/>
      <c r="D355" s="191"/>
    </row>
    <row r="356" s="177" customFormat="1" customHeight="1" spans="1:4">
      <c r="A356" s="188">
        <v>2040650</v>
      </c>
      <c r="B356" s="188" t="s">
        <v>340</v>
      </c>
      <c r="C356" s="190"/>
      <c r="D356" s="191"/>
    </row>
    <row r="357" s="177" customFormat="1" customHeight="1" spans="1:4">
      <c r="A357" s="188">
        <v>2040699</v>
      </c>
      <c r="B357" s="188" t="s">
        <v>542</v>
      </c>
      <c r="C357" s="190"/>
      <c r="D357" s="191"/>
    </row>
    <row r="358" s="177" customFormat="1" customHeight="1" spans="1:4">
      <c r="A358" s="188">
        <v>20407</v>
      </c>
      <c r="B358" s="189" t="s">
        <v>543</v>
      </c>
      <c r="C358" s="190">
        <f>SUM(C359:C367)</f>
        <v>0</v>
      </c>
      <c r="D358" s="190">
        <f>SUM(D359:D367)</f>
        <v>0</v>
      </c>
    </row>
    <row r="359" s="177" customFormat="1" customHeight="1" spans="1:4">
      <c r="A359" s="188">
        <v>2040701</v>
      </c>
      <c r="B359" s="188" t="s">
        <v>331</v>
      </c>
      <c r="C359" s="190"/>
      <c r="D359" s="191"/>
    </row>
    <row r="360" s="177" customFormat="1" customHeight="1" spans="1:4">
      <c r="A360" s="188">
        <v>2040702</v>
      </c>
      <c r="B360" s="188" t="s">
        <v>332</v>
      </c>
      <c r="C360" s="190"/>
      <c r="D360" s="191"/>
    </row>
    <row r="361" s="177" customFormat="1" customHeight="1" spans="1:4">
      <c r="A361" s="188">
        <v>2040703</v>
      </c>
      <c r="B361" s="188" t="s">
        <v>333</v>
      </c>
      <c r="C361" s="190"/>
      <c r="D361" s="191"/>
    </row>
    <row r="362" s="177" customFormat="1" customHeight="1" spans="1:4">
      <c r="A362" s="188">
        <v>2040704</v>
      </c>
      <c r="B362" s="188" t="s">
        <v>544</v>
      </c>
      <c r="C362" s="190"/>
      <c r="D362" s="191"/>
    </row>
    <row r="363" s="177" customFormat="1" customHeight="1" spans="1:4">
      <c r="A363" s="188">
        <v>2040705</v>
      </c>
      <c r="B363" s="188" t="s">
        <v>545</v>
      </c>
      <c r="C363" s="190"/>
      <c r="D363" s="191"/>
    </row>
    <row r="364" s="177" customFormat="1" customHeight="1" spans="1:4">
      <c r="A364" s="188">
        <v>2040706</v>
      </c>
      <c r="B364" s="188" t="s">
        <v>546</v>
      </c>
      <c r="C364" s="190"/>
      <c r="D364" s="191"/>
    </row>
    <row r="365" s="177" customFormat="1" customHeight="1" spans="1:4">
      <c r="A365" s="188">
        <v>2040707</v>
      </c>
      <c r="B365" s="188" t="s">
        <v>371</v>
      </c>
      <c r="C365" s="190"/>
      <c r="D365" s="191"/>
    </row>
    <row r="366" s="177" customFormat="1" customHeight="1" spans="1:4">
      <c r="A366" s="188">
        <v>2040750</v>
      </c>
      <c r="B366" s="188" t="s">
        <v>340</v>
      </c>
      <c r="C366" s="190"/>
      <c r="D366" s="191"/>
    </row>
    <row r="367" s="177" customFormat="1" customHeight="1" spans="1:4">
      <c r="A367" s="188">
        <v>2040799</v>
      </c>
      <c r="B367" s="188" t="s">
        <v>547</v>
      </c>
      <c r="C367" s="190"/>
      <c r="D367" s="191"/>
    </row>
    <row r="368" s="177" customFormat="1" customHeight="1" spans="1:4">
      <c r="A368" s="188">
        <v>20408</v>
      </c>
      <c r="B368" s="189" t="s">
        <v>548</v>
      </c>
      <c r="C368" s="190">
        <f>SUM(C369:C377)</f>
        <v>490</v>
      </c>
      <c r="D368" s="190">
        <f>SUM(D369:D377)</f>
        <v>0</v>
      </c>
    </row>
    <row r="369" s="177" customFormat="1" customHeight="1" spans="1:4">
      <c r="A369" s="188">
        <v>2040801</v>
      </c>
      <c r="B369" s="188" t="s">
        <v>331</v>
      </c>
      <c r="C369" s="190">
        <v>490</v>
      </c>
      <c r="D369" s="191"/>
    </row>
    <row r="370" s="177" customFormat="1" customHeight="1" spans="1:4">
      <c r="A370" s="188">
        <v>2040802</v>
      </c>
      <c r="B370" s="188" t="s">
        <v>332</v>
      </c>
      <c r="C370" s="190"/>
      <c r="D370" s="191"/>
    </row>
    <row r="371" s="177" customFormat="1" customHeight="1" spans="1:4">
      <c r="A371" s="188">
        <v>2040803</v>
      </c>
      <c r="B371" s="188" t="s">
        <v>333</v>
      </c>
      <c r="C371" s="190"/>
      <c r="D371" s="191"/>
    </row>
    <row r="372" s="177" customFormat="1" customHeight="1" spans="1:4">
      <c r="A372" s="188">
        <v>2040804</v>
      </c>
      <c r="B372" s="188" t="s">
        <v>549</v>
      </c>
      <c r="C372" s="190"/>
      <c r="D372" s="191"/>
    </row>
    <row r="373" s="177" customFormat="1" customHeight="1" spans="1:4">
      <c r="A373" s="188">
        <v>2040805</v>
      </c>
      <c r="B373" s="188" t="s">
        <v>550</v>
      </c>
      <c r="C373" s="190"/>
      <c r="D373" s="191"/>
    </row>
    <row r="374" s="177" customFormat="1" customHeight="1" spans="1:4">
      <c r="A374" s="188">
        <v>2040806</v>
      </c>
      <c r="B374" s="188" t="s">
        <v>551</v>
      </c>
      <c r="C374" s="190"/>
      <c r="D374" s="191"/>
    </row>
    <row r="375" s="177" customFormat="1" customHeight="1" spans="1:4">
      <c r="A375" s="188">
        <v>2040807</v>
      </c>
      <c r="B375" s="188" t="s">
        <v>371</v>
      </c>
      <c r="C375" s="190"/>
      <c r="D375" s="191"/>
    </row>
    <row r="376" s="177" customFormat="1" customHeight="1" spans="1:4">
      <c r="A376" s="188">
        <v>2040850</v>
      </c>
      <c r="B376" s="188" t="s">
        <v>340</v>
      </c>
      <c r="C376" s="190"/>
      <c r="D376" s="191"/>
    </row>
    <row r="377" s="177" customFormat="1" customHeight="1" spans="1:4">
      <c r="A377" s="188">
        <v>2040899</v>
      </c>
      <c r="B377" s="188" t="s">
        <v>552</v>
      </c>
      <c r="C377" s="190"/>
      <c r="D377" s="191"/>
    </row>
    <row r="378" s="177" customFormat="1" customHeight="1" spans="1:4">
      <c r="A378" s="188">
        <v>20409</v>
      </c>
      <c r="B378" s="189" t="s">
        <v>553</v>
      </c>
      <c r="C378" s="190">
        <f>SUM(C379:C385)</f>
        <v>0</v>
      </c>
      <c r="D378" s="190">
        <f>SUM(D379:D385)</f>
        <v>0</v>
      </c>
    </row>
    <row r="379" s="177" customFormat="1" customHeight="1" spans="1:4">
      <c r="A379" s="188">
        <v>2040901</v>
      </c>
      <c r="B379" s="188" t="s">
        <v>331</v>
      </c>
      <c r="C379" s="190"/>
      <c r="D379" s="191"/>
    </row>
    <row r="380" s="177" customFormat="1" customHeight="1" spans="1:4">
      <c r="A380" s="188">
        <v>2040902</v>
      </c>
      <c r="B380" s="188" t="s">
        <v>332</v>
      </c>
      <c r="C380" s="190"/>
      <c r="D380" s="191"/>
    </row>
    <row r="381" s="177" customFormat="1" customHeight="1" spans="1:4">
      <c r="A381" s="188">
        <v>2040903</v>
      </c>
      <c r="B381" s="188" t="s">
        <v>333</v>
      </c>
      <c r="C381" s="190"/>
      <c r="D381" s="191"/>
    </row>
    <row r="382" s="177" customFormat="1" customHeight="1" spans="1:4">
      <c r="A382" s="188">
        <v>2040904</v>
      </c>
      <c r="B382" s="188" t="s">
        <v>554</v>
      </c>
      <c r="C382" s="190"/>
      <c r="D382" s="191"/>
    </row>
    <row r="383" s="177" customFormat="1" customHeight="1" spans="1:4">
      <c r="A383" s="188">
        <v>2040905</v>
      </c>
      <c r="B383" s="188" t="s">
        <v>555</v>
      </c>
      <c r="C383" s="190"/>
      <c r="D383" s="191"/>
    </row>
    <row r="384" s="177" customFormat="1" customHeight="1" spans="1:4">
      <c r="A384" s="188">
        <v>2040950</v>
      </c>
      <c r="B384" s="188" t="s">
        <v>340</v>
      </c>
      <c r="C384" s="190"/>
      <c r="D384" s="191"/>
    </row>
    <row r="385" s="177" customFormat="1" customHeight="1" spans="1:4">
      <c r="A385" s="188">
        <v>2040999</v>
      </c>
      <c r="B385" s="188" t="s">
        <v>556</v>
      </c>
      <c r="C385" s="190"/>
      <c r="D385" s="191"/>
    </row>
    <row r="386" s="177" customFormat="1" customHeight="1" spans="1:4">
      <c r="A386" s="188">
        <v>20410</v>
      </c>
      <c r="B386" s="189" t="s">
        <v>557</v>
      </c>
      <c r="C386" s="190">
        <f>SUM(C387:C391)</f>
        <v>0</v>
      </c>
      <c r="D386" s="190">
        <f>SUM(D387:D391)</f>
        <v>0</v>
      </c>
    </row>
    <row r="387" s="177" customFormat="1" customHeight="1" spans="1:4">
      <c r="A387" s="188">
        <v>2041001</v>
      </c>
      <c r="B387" s="188" t="s">
        <v>331</v>
      </c>
      <c r="C387" s="190"/>
      <c r="D387" s="191"/>
    </row>
    <row r="388" s="177" customFormat="1" customHeight="1" spans="1:4">
      <c r="A388" s="188">
        <v>2041002</v>
      </c>
      <c r="B388" s="188" t="s">
        <v>332</v>
      </c>
      <c r="C388" s="190"/>
      <c r="D388" s="191"/>
    </row>
    <row r="389" s="177" customFormat="1" customHeight="1" spans="1:4">
      <c r="A389" s="188">
        <v>2041006</v>
      </c>
      <c r="B389" s="188" t="s">
        <v>371</v>
      </c>
      <c r="C389" s="190"/>
      <c r="D389" s="191"/>
    </row>
    <row r="390" s="177" customFormat="1" customHeight="1" spans="1:4">
      <c r="A390" s="188">
        <v>2041007</v>
      </c>
      <c r="B390" s="188" t="s">
        <v>558</v>
      </c>
      <c r="C390" s="190"/>
      <c r="D390" s="191"/>
    </row>
    <row r="391" s="177" customFormat="1" customHeight="1" spans="1:4">
      <c r="A391" s="188">
        <v>2041099</v>
      </c>
      <c r="B391" s="188" t="s">
        <v>559</v>
      </c>
      <c r="C391" s="190"/>
      <c r="D391" s="191"/>
    </row>
    <row r="392" s="177" customFormat="1" customHeight="1" spans="1:4">
      <c r="A392" s="188">
        <v>20499</v>
      </c>
      <c r="B392" s="189" t="s">
        <v>560</v>
      </c>
      <c r="C392" s="190">
        <f>C393+C394</f>
        <v>42</v>
      </c>
      <c r="D392" s="190">
        <f>D393+D394</f>
        <v>0</v>
      </c>
    </row>
    <row r="393" s="177" customFormat="1" customHeight="1" spans="1:4">
      <c r="A393" s="188">
        <v>2049902</v>
      </c>
      <c r="B393" s="188" t="s">
        <v>561</v>
      </c>
      <c r="C393" s="190"/>
      <c r="D393" s="191"/>
    </row>
    <row r="394" s="177" customFormat="1" customHeight="1" spans="1:4">
      <c r="A394" s="188">
        <v>2049999</v>
      </c>
      <c r="B394" s="188" t="s">
        <v>562</v>
      </c>
      <c r="C394" s="190">
        <v>42</v>
      </c>
      <c r="D394" s="191"/>
    </row>
    <row r="395" s="177" customFormat="1" customHeight="1" spans="1:4">
      <c r="A395" s="188">
        <v>205</v>
      </c>
      <c r="B395" s="189" t="s">
        <v>563</v>
      </c>
      <c r="C395" s="190">
        <f>C396+C401+C408+C414+C420+C424+C428+C432+C438+C445</f>
        <v>66680</v>
      </c>
      <c r="D395" s="190">
        <f>D396+D401+D408+D414+D420+D424+D428+D432+D438+D445</f>
        <v>67611.3073</v>
      </c>
    </row>
    <row r="396" s="177" customFormat="1" customHeight="1" spans="1:4">
      <c r="A396" s="188">
        <v>20501</v>
      </c>
      <c r="B396" s="189" t="s">
        <v>564</v>
      </c>
      <c r="C396" s="190">
        <f>SUM(C397:C400)</f>
        <v>5919</v>
      </c>
      <c r="D396" s="190">
        <f>SUM(D397:D400)</f>
        <v>15902.2006</v>
      </c>
    </row>
    <row r="397" s="177" customFormat="1" customHeight="1" spans="1:4">
      <c r="A397" s="188">
        <v>2050101</v>
      </c>
      <c r="B397" s="188" t="s">
        <v>331</v>
      </c>
      <c r="C397" s="190">
        <v>5223</v>
      </c>
      <c r="D397" s="191">
        <v>1279.3866</v>
      </c>
    </row>
    <row r="398" s="177" customFormat="1" customHeight="1" spans="1:4">
      <c r="A398" s="188">
        <v>2050102</v>
      </c>
      <c r="B398" s="188" t="s">
        <v>332</v>
      </c>
      <c r="C398" s="190">
        <v>5</v>
      </c>
      <c r="D398" s="191"/>
    </row>
    <row r="399" s="177" customFormat="1" customHeight="1" spans="1:4">
      <c r="A399" s="188">
        <v>2050103</v>
      </c>
      <c r="B399" s="188" t="s">
        <v>333</v>
      </c>
      <c r="C399" s="190"/>
      <c r="D399" s="191"/>
    </row>
    <row r="400" s="177" customFormat="1" customHeight="1" spans="1:4">
      <c r="A400" s="188">
        <v>2050199</v>
      </c>
      <c r="B400" s="188" t="s">
        <v>565</v>
      </c>
      <c r="C400" s="190">
        <v>691</v>
      </c>
      <c r="D400" s="191">
        <v>14622.814</v>
      </c>
    </row>
    <row r="401" s="177" customFormat="1" customHeight="1" spans="1:4">
      <c r="A401" s="188">
        <v>20502</v>
      </c>
      <c r="B401" s="189" t="s">
        <v>566</v>
      </c>
      <c r="C401" s="190">
        <f>SUM(C402:C407)</f>
        <v>54281</v>
      </c>
      <c r="D401" s="190">
        <f>SUM(D402:D407)</f>
        <v>47815.9881</v>
      </c>
    </row>
    <row r="402" s="177" customFormat="1" customHeight="1" spans="1:4">
      <c r="A402" s="188">
        <v>2050201</v>
      </c>
      <c r="B402" s="188" t="s">
        <v>567</v>
      </c>
      <c r="C402" s="190">
        <v>1485</v>
      </c>
      <c r="D402" s="191">
        <v>1183.2784</v>
      </c>
    </row>
    <row r="403" s="177" customFormat="1" customHeight="1" spans="1:4">
      <c r="A403" s="188">
        <v>2050202</v>
      </c>
      <c r="B403" s="188" t="s">
        <v>568</v>
      </c>
      <c r="C403" s="190">
        <v>21274</v>
      </c>
      <c r="D403" s="191">
        <v>14662.605</v>
      </c>
    </row>
    <row r="404" s="177" customFormat="1" customHeight="1" spans="1:4">
      <c r="A404" s="188">
        <v>2050203</v>
      </c>
      <c r="B404" s="188" t="s">
        <v>569</v>
      </c>
      <c r="C404" s="190">
        <v>20283</v>
      </c>
      <c r="D404" s="191">
        <v>23612.5367</v>
      </c>
    </row>
    <row r="405" s="177" customFormat="1" customHeight="1" spans="1:4">
      <c r="A405" s="188">
        <v>2050204</v>
      </c>
      <c r="B405" s="188" t="s">
        <v>570</v>
      </c>
      <c r="C405" s="190">
        <v>10271</v>
      </c>
      <c r="D405" s="191">
        <v>8357.568</v>
      </c>
    </row>
    <row r="406" s="177" customFormat="1" customHeight="1" spans="1:4">
      <c r="A406" s="188">
        <v>2050205</v>
      </c>
      <c r="B406" s="188" t="s">
        <v>571</v>
      </c>
      <c r="C406" s="190">
        <v>19</v>
      </c>
      <c r="D406" s="191"/>
    </row>
    <row r="407" s="177" customFormat="1" customHeight="1" spans="1:4">
      <c r="A407" s="188">
        <v>2050299</v>
      </c>
      <c r="B407" s="188" t="s">
        <v>572</v>
      </c>
      <c r="C407" s="190">
        <v>949</v>
      </c>
      <c r="D407" s="191"/>
    </row>
    <row r="408" s="177" customFormat="1" customHeight="1" spans="1:4">
      <c r="A408" s="188">
        <v>20503</v>
      </c>
      <c r="B408" s="189" t="s">
        <v>573</v>
      </c>
      <c r="C408" s="190">
        <f>SUM(C409:C413)</f>
        <v>2103</v>
      </c>
      <c r="D408" s="190">
        <f>SUM(D409:D413)</f>
        <v>2962.0111</v>
      </c>
    </row>
    <row r="409" s="177" customFormat="1" customHeight="1" spans="1:4">
      <c r="A409" s="188">
        <v>2050301</v>
      </c>
      <c r="B409" s="188" t="s">
        <v>574</v>
      </c>
      <c r="C409" s="190"/>
      <c r="D409" s="191"/>
    </row>
    <row r="410" s="177" customFormat="1" customHeight="1" spans="1:4">
      <c r="A410" s="188">
        <v>2050302</v>
      </c>
      <c r="B410" s="188" t="s">
        <v>575</v>
      </c>
      <c r="C410" s="190">
        <v>2046</v>
      </c>
      <c r="D410" s="191">
        <v>2962.0111</v>
      </c>
    </row>
    <row r="411" s="177" customFormat="1" customHeight="1" spans="1:4">
      <c r="A411" s="188">
        <v>2050303</v>
      </c>
      <c r="B411" s="188" t="s">
        <v>576</v>
      </c>
      <c r="C411" s="190"/>
      <c r="D411" s="191"/>
    </row>
    <row r="412" s="177" customFormat="1" customHeight="1" spans="1:4">
      <c r="A412" s="188">
        <v>2050305</v>
      </c>
      <c r="B412" s="188" t="s">
        <v>577</v>
      </c>
      <c r="C412" s="190"/>
      <c r="D412" s="191"/>
    </row>
    <row r="413" s="177" customFormat="1" customHeight="1" spans="1:4">
      <c r="A413" s="188">
        <v>2050399</v>
      </c>
      <c r="B413" s="188" t="s">
        <v>578</v>
      </c>
      <c r="C413" s="190">
        <v>57</v>
      </c>
      <c r="D413" s="191"/>
    </row>
    <row r="414" s="177" customFormat="1" customHeight="1" spans="1:4">
      <c r="A414" s="188">
        <v>20504</v>
      </c>
      <c r="B414" s="189" t="s">
        <v>579</v>
      </c>
      <c r="C414" s="190">
        <f>SUM(C415:C419)</f>
        <v>0</v>
      </c>
      <c r="D414" s="190">
        <f>SUM(D415:D419)</f>
        <v>0</v>
      </c>
    </row>
    <row r="415" s="177" customFormat="1" customHeight="1" spans="1:4">
      <c r="A415" s="188">
        <v>2050401</v>
      </c>
      <c r="B415" s="188" t="s">
        <v>580</v>
      </c>
      <c r="C415" s="190"/>
      <c r="D415" s="191"/>
    </row>
    <row r="416" s="177" customFormat="1" customHeight="1" spans="1:4">
      <c r="A416" s="188">
        <v>2050402</v>
      </c>
      <c r="B416" s="188" t="s">
        <v>581</v>
      </c>
      <c r="C416" s="190"/>
      <c r="D416" s="191"/>
    </row>
    <row r="417" s="177" customFormat="1" customHeight="1" spans="1:4">
      <c r="A417" s="188">
        <v>2050403</v>
      </c>
      <c r="B417" s="188" t="s">
        <v>582</v>
      </c>
      <c r="C417" s="190"/>
      <c r="D417" s="191"/>
    </row>
    <row r="418" s="177" customFormat="1" customHeight="1" spans="1:4">
      <c r="A418" s="188">
        <v>2050404</v>
      </c>
      <c r="B418" s="188" t="s">
        <v>583</v>
      </c>
      <c r="C418" s="190"/>
      <c r="D418" s="191"/>
    </row>
    <row r="419" s="177" customFormat="1" customHeight="1" spans="1:4">
      <c r="A419" s="188">
        <v>2050499</v>
      </c>
      <c r="B419" s="188" t="s">
        <v>584</v>
      </c>
      <c r="C419" s="190"/>
      <c r="D419" s="191"/>
    </row>
    <row r="420" s="177" customFormat="1" customHeight="1" spans="1:4">
      <c r="A420" s="188">
        <v>20505</v>
      </c>
      <c r="B420" s="189" t="s">
        <v>585</v>
      </c>
      <c r="C420" s="190">
        <f>SUM(C421:C423)</f>
        <v>0</v>
      </c>
      <c r="D420" s="190">
        <f>SUM(D421:D423)</f>
        <v>0</v>
      </c>
    </row>
    <row r="421" s="177" customFormat="1" customHeight="1" spans="1:4">
      <c r="A421" s="188">
        <v>2050501</v>
      </c>
      <c r="B421" s="188" t="s">
        <v>586</v>
      </c>
      <c r="C421" s="190"/>
      <c r="D421" s="191"/>
    </row>
    <row r="422" s="177" customFormat="1" customHeight="1" spans="1:4">
      <c r="A422" s="188">
        <v>2050502</v>
      </c>
      <c r="B422" s="188" t="s">
        <v>587</v>
      </c>
      <c r="C422" s="190"/>
      <c r="D422" s="191"/>
    </row>
    <row r="423" s="177" customFormat="1" customHeight="1" spans="1:4">
      <c r="A423" s="188">
        <v>2050599</v>
      </c>
      <c r="B423" s="188" t="s">
        <v>588</v>
      </c>
      <c r="C423" s="190"/>
      <c r="D423" s="191"/>
    </row>
    <row r="424" s="177" customFormat="1" customHeight="1" spans="1:4">
      <c r="A424" s="188">
        <v>20506</v>
      </c>
      <c r="B424" s="189" t="s">
        <v>589</v>
      </c>
      <c r="C424" s="190">
        <f>SUM(C425:C427)</f>
        <v>0</v>
      </c>
      <c r="D424" s="190">
        <f>SUM(D425:D427)</f>
        <v>0</v>
      </c>
    </row>
    <row r="425" s="177" customFormat="1" customHeight="1" spans="1:4">
      <c r="A425" s="188">
        <v>2050601</v>
      </c>
      <c r="B425" s="188" t="s">
        <v>590</v>
      </c>
      <c r="C425" s="190"/>
      <c r="D425" s="191"/>
    </row>
    <row r="426" s="177" customFormat="1" customHeight="1" spans="1:4">
      <c r="A426" s="188">
        <v>2050602</v>
      </c>
      <c r="B426" s="188" t="s">
        <v>591</v>
      </c>
      <c r="C426" s="190"/>
      <c r="D426" s="191"/>
    </row>
    <row r="427" s="177" customFormat="1" customHeight="1" spans="1:4">
      <c r="A427" s="188">
        <v>2050699</v>
      </c>
      <c r="B427" s="188" t="s">
        <v>592</v>
      </c>
      <c r="C427" s="190"/>
      <c r="D427" s="191"/>
    </row>
    <row r="428" s="177" customFormat="1" customHeight="1" spans="1:4">
      <c r="A428" s="188">
        <v>20507</v>
      </c>
      <c r="B428" s="189" t="s">
        <v>593</v>
      </c>
      <c r="C428" s="190">
        <f>SUM(C429:C431)</f>
        <v>317</v>
      </c>
      <c r="D428" s="190">
        <f>SUM(D429:D431)</f>
        <v>339.6885</v>
      </c>
    </row>
    <row r="429" s="177" customFormat="1" customHeight="1" spans="1:4">
      <c r="A429" s="188">
        <v>2050701</v>
      </c>
      <c r="B429" s="188" t="s">
        <v>594</v>
      </c>
      <c r="C429" s="190">
        <v>317</v>
      </c>
      <c r="D429" s="191">
        <v>339.6885</v>
      </c>
    </row>
    <row r="430" s="177" customFormat="1" customHeight="1" spans="1:4">
      <c r="A430" s="188">
        <v>2050702</v>
      </c>
      <c r="B430" s="188" t="s">
        <v>595</v>
      </c>
      <c r="C430" s="190"/>
      <c r="D430" s="191"/>
    </row>
    <row r="431" s="177" customFormat="1" customHeight="1" spans="1:4">
      <c r="A431" s="188">
        <v>2050799</v>
      </c>
      <c r="B431" s="188" t="s">
        <v>596</v>
      </c>
      <c r="C431" s="190"/>
      <c r="D431" s="191"/>
    </row>
    <row r="432" s="177" customFormat="1" customHeight="1" spans="1:4">
      <c r="A432" s="188">
        <v>20508</v>
      </c>
      <c r="B432" s="189" t="s">
        <v>597</v>
      </c>
      <c r="C432" s="190">
        <f>SUM(C433:C437)</f>
        <v>726</v>
      </c>
      <c r="D432" s="190">
        <f>SUM(D433:D437)</f>
        <v>591.419</v>
      </c>
    </row>
    <row r="433" s="177" customFormat="1" customHeight="1" spans="1:4">
      <c r="A433" s="188">
        <v>2050801</v>
      </c>
      <c r="B433" s="188" t="s">
        <v>598</v>
      </c>
      <c r="C433" s="190">
        <v>318</v>
      </c>
      <c r="D433" s="191">
        <v>238.3763</v>
      </c>
    </row>
    <row r="434" s="177" customFormat="1" customHeight="1" spans="1:4">
      <c r="A434" s="188">
        <v>2050802</v>
      </c>
      <c r="B434" s="188" t="s">
        <v>599</v>
      </c>
      <c r="C434" s="190">
        <v>408</v>
      </c>
      <c r="D434" s="191">
        <v>353.0427</v>
      </c>
    </row>
    <row r="435" s="177" customFormat="1" customHeight="1" spans="1:4">
      <c r="A435" s="188">
        <v>2050803</v>
      </c>
      <c r="B435" s="188" t="s">
        <v>600</v>
      </c>
      <c r="C435" s="190"/>
      <c r="D435" s="191"/>
    </row>
    <row r="436" s="177" customFormat="1" customHeight="1" spans="1:4">
      <c r="A436" s="188">
        <v>2050804</v>
      </c>
      <c r="B436" s="188" t="s">
        <v>601</v>
      </c>
      <c r="C436" s="190"/>
      <c r="D436" s="191"/>
    </row>
    <row r="437" s="177" customFormat="1" customHeight="1" spans="1:4">
      <c r="A437" s="188">
        <v>2050899</v>
      </c>
      <c r="B437" s="188" t="s">
        <v>602</v>
      </c>
      <c r="C437" s="190"/>
      <c r="D437" s="191"/>
    </row>
    <row r="438" s="177" customFormat="1" customHeight="1" spans="1:4">
      <c r="A438" s="188">
        <v>20509</v>
      </c>
      <c r="B438" s="189" t="s">
        <v>603</v>
      </c>
      <c r="C438" s="190">
        <f>SUM(C439:C444)</f>
        <v>26</v>
      </c>
      <c r="D438" s="190">
        <f>SUM(D439:D444)</f>
        <v>0</v>
      </c>
    </row>
    <row r="439" s="177" customFormat="1" customHeight="1" spans="1:4">
      <c r="A439" s="188">
        <v>2050901</v>
      </c>
      <c r="B439" s="188" t="s">
        <v>604</v>
      </c>
      <c r="C439" s="190">
        <v>26</v>
      </c>
      <c r="D439" s="191"/>
    </row>
    <row r="440" s="177" customFormat="1" customHeight="1" spans="1:4">
      <c r="A440" s="188">
        <v>2050902</v>
      </c>
      <c r="B440" s="188" t="s">
        <v>605</v>
      </c>
      <c r="C440" s="190"/>
      <c r="D440" s="191"/>
    </row>
    <row r="441" s="177" customFormat="1" customHeight="1" spans="1:4">
      <c r="A441" s="188">
        <v>2050903</v>
      </c>
      <c r="B441" s="188" t="s">
        <v>606</v>
      </c>
      <c r="C441" s="190"/>
      <c r="D441" s="191"/>
    </row>
    <row r="442" s="177" customFormat="1" customHeight="1" spans="1:4">
      <c r="A442" s="188">
        <v>2050904</v>
      </c>
      <c r="B442" s="188" t="s">
        <v>607</v>
      </c>
      <c r="C442" s="190"/>
      <c r="D442" s="191"/>
    </row>
    <row r="443" s="177" customFormat="1" customHeight="1" spans="1:4">
      <c r="A443" s="188">
        <v>2050905</v>
      </c>
      <c r="B443" s="188" t="s">
        <v>608</v>
      </c>
      <c r="C443" s="190"/>
      <c r="D443" s="191"/>
    </row>
    <row r="444" s="177" customFormat="1" customHeight="1" spans="1:4">
      <c r="A444" s="188">
        <v>2050999</v>
      </c>
      <c r="B444" s="188" t="s">
        <v>609</v>
      </c>
      <c r="C444" s="190"/>
      <c r="D444" s="191"/>
    </row>
    <row r="445" s="177" customFormat="1" customHeight="1" spans="1:4">
      <c r="A445" s="188">
        <v>20599</v>
      </c>
      <c r="B445" s="189" t="s">
        <v>610</v>
      </c>
      <c r="C445" s="190">
        <f>C446</f>
        <v>3308</v>
      </c>
      <c r="D445" s="190">
        <f>D446</f>
        <v>0</v>
      </c>
    </row>
    <row r="446" s="177" customFormat="1" customHeight="1" spans="1:4">
      <c r="A446" s="188">
        <v>2059999</v>
      </c>
      <c r="B446" s="188" t="s">
        <v>611</v>
      </c>
      <c r="C446" s="190">
        <v>3308</v>
      </c>
      <c r="D446" s="191"/>
    </row>
    <row r="447" s="177" customFormat="1" customHeight="1" spans="1:4">
      <c r="A447" s="188">
        <v>206</v>
      </c>
      <c r="B447" s="189" t="s">
        <v>612</v>
      </c>
      <c r="C447" s="190">
        <f>SUM(C448,C453,C462,C468,C473,C478,C483,C490,C494,C498)</f>
        <v>5526</v>
      </c>
      <c r="D447" s="190">
        <f>SUM(D448,D453,D462,D468,D473,D478,D483,D490,D494,D498)</f>
        <v>4503.9451</v>
      </c>
    </row>
    <row r="448" s="177" customFormat="1" customHeight="1" spans="1:4">
      <c r="A448" s="188">
        <v>20601</v>
      </c>
      <c r="B448" s="189" t="s">
        <v>613</v>
      </c>
      <c r="C448" s="190">
        <f>SUM(C449:C452)</f>
        <v>1462</v>
      </c>
      <c r="D448" s="190">
        <f>SUM(D449:D452)</f>
        <v>234.6732</v>
      </c>
    </row>
    <row r="449" s="177" customFormat="1" customHeight="1" spans="1:4">
      <c r="A449" s="188">
        <v>2060101</v>
      </c>
      <c r="B449" s="188" t="s">
        <v>331</v>
      </c>
      <c r="C449" s="190">
        <v>425</v>
      </c>
      <c r="D449" s="191">
        <v>173.6732</v>
      </c>
    </row>
    <row r="450" s="177" customFormat="1" customHeight="1" spans="1:4">
      <c r="A450" s="188">
        <v>2060102</v>
      </c>
      <c r="B450" s="188" t="s">
        <v>332</v>
      </c>
      <c r="C450" s="190"/>
      <c r="D450" s="191"/>
    </row>
    <row r="451" s="177" customFormat="1" customHeight="1" spans="1:4">
      <c r="A451" s="188">
        <v>2060103</v>
      </c>
      <c r="B451" s="188" t="s">
        <v>333</v>
      </c>
      <c r="C451" s="190"/>
      <c r="D451" s="191"/>
    </row>
    <row r="452" s="177" customFormat="1" customHeight="1" spans="1:4">
      <c r="A452" s="188">
        <v>2060199</v>
      </c>
      <c r="B452" s="188" t="s">
        <v>614</v>
      </c>
      <c r="C452" s="190">
        <v>1037</v>
      </c>
      <c r="D452" s="191">
        <v>61</v>
      </c>
    </row>
    <row r="453" s="177" customFormat="1" customHeight="1" spans="1:4">
      <c r="A453" s="188">
        <v>20602</v>
      </c>
      <c r="B453" s="189" t="s">
        <v>615</v>
      </c>
      <c r="C453" s="190">
        <f>SUM(C454:C461)</f>
        <v>0</v>
      </c>
      <c r="D453" s="190">
        <f>SUM(D454:D461)</f>
        <v>0</v>
      </c>
    </row>
    <row r="454" s="177" customFormat="1" customHeight="1" spans="1:4">
      <c r="A454" s="188">
        <v>2060201</v>
      </c>
      <c r="B454" s="188" t="s">
        <v>616</v>
      </c>
      <c r="C454" s="190"/>
      <c r="D454" s="191"/>
    </row>
    <row r="455" s="177" customFormat="1" customHeight="1" spans="1:4">
      <c r="A455" s="188">
        <v>2060203</v>
      </c>
      <c r="B455" s="188" t="s">
        <v>617</v>
      </c>
      <c r="C455" s="190"/>
      <c r="D455" s="191"/>
    </row>
    <row r="456" s="177" customFormat="1" customHeight="1" spans="1:4">
      <c r="A456" s="188">
        <v>2060204</v>
      </c>
      <c r="B456" s="188" t="s">
        <v>618</v>
      </c>
      <c r="C456" s="190"/>
      <c r="D456" s="191"/>
    </row>
    <row r="457" s="177" customFormat="1" customHeight="1" spans="1:4">
      <c r="A457" s="188">
        <v>2060205</v>
      </c>
      <c r="B457" s="188" t="s">
        <v>619</v>
      </c>
      <c r="C457" s="190"/>
      <c r="D457" s="191"/>
    </row>
    <row r="458" s="177" customFormat="1" customHeight="1" spans="1:4">
      <c r="A458" s="188">
        <v>2060206</v>
      </c>
      <c r="B458" s="188" t="s">
        <v>620</v>
      </c>
      <c r="C458" s="190"/>
      <c r="D458" s="191"/>
    </row>
    <row r="459" s="177" customFormat="1" customHeight="1" spans="1:4">
      <c r="A459" s="188">
        <v>2060207</v>
      </c>
      <c r="B459" s="188" t="s">
        <v>621</v>
      </c>
      <c r="C459" s="190"/>
      <c r="D459" s="191"/>
    </row>
    <row r="460" s="177" customFormat="1" customHeight="1" spans="1:4">
      <c r="A460" s="188">
        <v>2060208</v>
      </c>
      <c r="B460" s="188" t="s">
        <v>622</v>
      </c>
      <c r="C460" s="190"/>
      <c r="D460" s="191"/>
    </row>
    <row r="461" s="177" customFormat="1" customHeight="1" spans="1:4">
      <c r="A461" s="188">
        <v>2060299</v>
      </c>
      <c r="B461" s="188" t="s">
        <v>623</v>
      </c>
      <c r="C461" s="190"/>
      <c r="D461" s="191"/>
    </row>
    <row r="462" s="177" customFormat="1" customHeight="1" spans="1:4">
      <c r="A462" s="188">
        <v>20603</v>
      </c>
      <c r="B462" s="189" t="s">
        <v>624</v>
      </c>
      <c r="C462" s="190">
        <f>SUM(C463:C467)</f>
        <v>500</v>
      </c>
      <c r="D462" s="190">
        <f>SUM(D463:D467)</f>
        <v>0</v>
      </c>
    </row>
    <row r="463" s="177" customFormat="1" customHeight="1" spans="1:4">
      <c r="A463" s="188">
        <v>2060301</v>
      </c>
      <c r="B463" s="188" t="s">
        <v>616</v>
      </c>
      <c r="C463" s="190"/>
      <c r="D463" s="191"/>
    </row>
    <row r="464" s="177" customFormat="1" customHeight="1" spans="1:4">
      <c r="A464" s="188">
        <v>2060302</v>
      </c>
      <c r="B464" s="188" t="s">
        <v>625</v>
      </c>
      <c r="C464" s="190"/>
      <c r="D464" s="191"/>
    </row>
    <row r="465" s="177" customFormat="1" customHeight="1" spans="1:4">
      <c r="A465" s="188">
        <v>2060303</v>
      </c>
      <c r="B465" s="188" t="s">
        <v>626</v>
      </c>
      <c r="C465" s="190">
        <v>500</v>
      </c>
      <c r="D465" s="191"/>
    </row>
    <row r="466" s="177" customFormat="1" customHeight="1" spans="1:4">
      <c r="A466" s="188">
        <v>2060304</v>
      </c>
      <c r="B466" s="188" t="s">
        <v>627</v>
      </c>
      <c r="C466" s="190"/>
      <c r="D466" s="191"/>
    </row>
    <row r="467" s="177" customFormat="1" customHeight="1" spans="1:4">
      <c r="A467" s="188">
        <v>2060399</v>
      </c>
      <c r="B467" s="188" t="s">
        <v>628</v>
      </c>
      <c r="C467" s="190"/>
      <c r="D467" s="191"/>
    </row>
    <row r="468" s="177" customFormat="1" customHeight="1" spans="1:4">
      <c r="A468" s="188">
        <v>20604</v>
      </c>
      <c r="B468" s="189" t="s">
        <v>629</v>
      </c>
      <c r="C468" s="190">
        <f>SUM(C469:C472)</f>
        <v>52</v>
      </c>
      <c r="D468" s="190">
        <f>SUM(D469:D472)</f>
        <v>0</v>
      </c>
    </row>
    <row r="469" s="177" customFormat="1" customHeight="1" spans="1:4">
      <c r="A469" s="188">
        <v>2060401</v>
      </c>
      <c r="B469" s="188" t="s">
        <v>616</v>
      </c>
      <c r="C469" s="190"/>
      <c r="D469" s="191"/>
    </row>
    <row r="470" s="177" customFormat="1" customHeight="1" spans="1:4">
      <c r="A470" s="188">
        <v>2060404</v>
      </c>
      <c r="B470" s="188" t="s">
        <v>630</v>
      </c>
      <c r="C470" s="190">
        <v>52</v>
      </c>
      <c r="D470" s="191"/>
    </row>
    <row r="471" s="177" customFormat="1" customHeight="1" spans="1:4">
      <c r="A471" s="188">
        <v>2060405</v>
      </c>
      <c r="B471" s="188" t="s">
        <v>631</v>
      </c>
      <c r="C471" s="190"/>
      <c r="D471" s="191"/>
    </row>
    <row r="472" s="177" customFormat="1" customHeight="1" spans="1:4">
      <c r="A472" s="188">
        <v>2060499</v>
      </c>
      <c r="B472" s="188" t="s">
        <v>632</v>
      </c>
      <c r="C472" s="190"/>
      <c r="D472" s="191"/>
    </row>
    <row r="473" s="177" customFormat="1" customHeight="1" spans="1:4">
      <c r="A473" s="188">
        <v>20605</v>
      </c>
      <c r="B473" s="189" t="s">
        <v>633</v>
      </c>
      <c r="C473" s="190">
        <f>SUM(C474:C477)</f>
        <v>146</v>
      </c>
      <c r="D473" s="190">
        <f>SUM(D474:D477)</f>
        <v>0</v>
      </c>
    </row>
    <row r="474" s="177" customFormat="1" customHeight="1" spans="1:4">
      <c r="A474" s="188">
        <v>2060501</v>
      </c>
      <c r="B474" s="188" t="s">
        <v>616</v>
      </c>
      <c r="C474" s="190"/>
      <c r="D474" s="191"/>
    </row>
    <row r="475" s="177" customFormat="1" customHeight="1" spans="1:4">
      <c r="A475" s="188">
        <v>2060502</v>
      </c>
      <c r="B475" s="188" t="s">
        <v>634</v>
      </c>
      <c r="C475" s="190"/>
      <c r="D475" s="191"/>
    </row>
    <row r="476" s="177" customFormat="1" customHeight="1" spans="1:4">
      <c r="A476" s="188">
        <v>2060503</v>
      </c>
      <c r="B476" s="188" t="s">
        <v>635</v>
      </c>
      <c r="C476" s="190"/>
      <c r="D476" s="191"/>
    </row>
    <row r="477" s="177" customFormat="1" customHeight="1" spans="1:4">
      <c r="A477" s="188">
        <v>2060599</v>
      </c>
      <c r="B477" s="188" t="s">
        <v>636</v>
      </c>
      <c r="C477" s="190">
        <v>146</v>
      </c>
      <c r="D477" s="191"/>
    </row>
    <row r="478" s="177" customFormat="1" customHeight="1" spans="1:4">
      <c r="A478" s="188">
        <v>20606</v>
      </c>
      <c r="B478" s="189" t="s">
        <v>637</v>
      </c>
      <c r="C478" s="190">
        <f>SUM(C479:C482)</f>
        <v>72</v>
      </c>
      <c r="D478" s="190">
        <f>SUM(D479:D482)</f>
        <v>0</v>
      </c>
    </row>
    <row r="479" s="177" customFormat="1" customHeight="1" spans="1:4">
      <c r="A479" s="188">
        <v>2060601</v>
      </c>
      <c r="B479" s="188" t="s">
        <v>638</v>
      </c>
      <c r="C479" s="190">
        <v>72</v>
      </c>
      <c r="D479" s="191"/>
    </row>
    <row r="480" s="177" customFormat="1" customHeight="1" spans="1:4">
      <c r="A480" s="188">
        <v>2060602</v>
      </c>
      <c r="B480" s="188" t="s">
        <v>639</v>
      </c>
      <c r="C480" s="190"/>
      <c r="D480" s="191"/>
    </row>
    <row r="481" s="177" customFormat="1" customHeight="1" spans="1:4">
      <c r="A481" s="188">
        <v>2060603</v>
      </c>
      <c r="B481" s="188" t="s">
        <v>640</v>
      </c>
      <c r="C481" s="190"/>
      <c r="D481" s="191"/>
    </row>
    <row r="482" s="177" customFormat="1" customHeight="1" spans="1:4">
      <c r="A482" s="188">
        <v>2060699</v>
      </c>
      <c r="B482" s="188" t="s">
        <v>641</v>
      </c>
      <c r="C482" s="190"/>
      <c r="D482" s="191"/>
    </row>
    <row r="483" s="177" customFormat="1" customHeight="1" spans="1:4">
      <c r="A483" s="188">
        <v>20607</v>
      </c>
      <c r="B483" s="189" t="s">
        <v>642</v>
      </c>
      <c r="C483" s="190">
        <f>SUM(C484:C489)</f>
        <v>294</v>
      </c>
      <c r="D483" s="190">
        <f>SUM(D484:D489)</f>
        <v>267.2719</v>
      </c>
    </row>
    <row r="484" s="177" customFormat="1" customHeight="1" spans="1:4">
      <c r="A484" s="188">
        <v>2060701</v>
      </c>
      <c r="B484" s="188" t="s">
        <v>616</v>
      </c>
      <c r="C484" s="190">
        <v>194</v>
      </c>
      <c r="D484" s="191">
        <v>164.2719</v>
      </c>
    </row>
    <row r="485" s="177" customFormat="1" customHeight="1" spans="1:4">
      <c r="A485" s="188">
        <v>2060702</v>
      </c>
      <c r="B485" s="188" t="s">
        <v>643</v>
      </c>
      <c r="C485" s="190">
        <v>39</v>
      </c>
      <c r="D485" s="191">
        <v>53</v>
      </c>
    </row>
    <row r="486" s="177" customFormat="1" customHeight="1" spans="1:4">
      <c r="A486" s="188">
        <v>2060703</v>
      </c>
      <c r="B486" s="188" t="s">
        <v>644</v>
      </c>
      <c r="C486" s="190"/>
      <c r="D486" s="191"/>
    </row>
    <row r="487" s="177" customFormat="1" customHeight="1" spans="1:4">
      <c r="A487" s="188">
        <v>2060704</v>
      </c>
      <c r="B487" s="188" t="s">
        <v>645</v>
      </c>
      <c r="C487" s="190"/>
      <c r="D487" s="191"/>
    </row>
    <row r="488" s="177" customFormat="1" customHeight="1" spans="1:4">
      <c r="A488" s="188">
        <v>2060705</v>
      </c>
      <c r="B488" s="188" t="s">
        <v>646</v>
      </c>
      <c r="C488" s="190">
        <v>50</v>
      </c>
      <c r="D488" s="191">
        <v>50</v>
      </c>
    </row>
    <row r="489" s="177" customFormat="1" customHeight="1" spans="1:4">
      <c r="A489" s="188">
        <v>2060799</v>
      </c>
      <c r="B489" s="188" t="s">
        <v>647</v>
      </c>
      <c r="C489" s="190">
        <v>11</v>
      </c>
      <c r="D489" s="191"/>
    </row>
    <row r="490" s="177" customFormat="1" customHeight="1" spans="1:4">
      <c r="A490" s="188">
        <v>20608</v>
      </c>
      <c r="B490" s="189" t="s">
        <v>648</v>
      </c>
      <c r="C490" s="190">
        <f>SUM(C491:C493)</f>
        <v>0</v>
      </c>
      <c r="D490" s="190">
        <f>SUM(D491:D493)</f>
        <v>0</v>
      </c>
    </row>
    <row r="491" s="177" customFormat="1" customHeight="1" spans="1:4">
      <c r="A491" s="188">
        <v>2060801</v>
      </c>
      <c r="B491" s="188" t="s">
        <v>649</v>
      </c>
      <c r="C491" s="190"/>
      <c r="D491" s="191"/>
    </row>
    <row r="492" s="177" customFormat="1" customHeight="1" spans="1:4">
      <c r="A492" s="188">
        <v>2060802</v>
      </c>
      <c r="B492" s="188" t="s">
        <v>650</v>
      </c>
      <c r="C492" s="190"/>
      <c r="D492" s="191"/>
    </row>
    <row r="493" s="177" customFormat="1" customHeight="1" spans="1:4">
      <c r="A493" s="188">
        <v>2060899</v>
      </c>
      <c r="B493" s="188" t="s">
        <v>651</v>
      </c>
      <c r="C493" s="190"/>
      <c r="D493" s="191"/>
    </row>
    <row r="494" s="177" customFormat="1" customHeight="1" spans="1:4">
      <c r="A494" s="188">
        <v>20609</v>
      </c>
      <c r="B494" s="189" t="s">
        <v>652</v>
      </c>
      <c r="C494" s="190">
        <f>SUM(C495:C497)</f>
        <v>0</v>
      </c>
      <c r="D494" s="190">
        <f>SUM(D495:D497)</f>
        <v>0</v>
      </c>
    </row>
    <row r="495" s="177" customFormat="1" customHeight="1" spans="1:4">
      <c r="A495" s="188">
        <v>2060901</v>
      </c>
      <c r="B495" s="188" t="s">
        <v>653</v>
      </c>
      <c r="C495" s="190"/>
      <c r="D495" s="191"/>
    </row>
    <row r="496" s="177" customFormat="1" customHeight="1" spans="1:4">
      <c r="A496" s="188">
        <v>2060902</v>
      </c>
      <c r="B496" s="188" t="s">
        <v>654</v>
      </c>
      <c r="C496" s="190"/>
      <c r="D496" s="191"/>
    </row>
    <row r="497" s="177" customFormat="1" customHeight="1" spans="1:4">
      <c r="A497" s="188">
        <v>2060999</v>
      </c>
      <c r="B497" s="188" t="s">
        <v>655</v>
      </c>
      <c r="C497" s="190"/>
      <c r="D497" s="191"/>
    </row>
    <row r="498" s="177" customFormat="1" customHeight="1" spans="1:4">
      <c r="A498" s="188">
        <v>20699</v>
      </c>
      <c r="B498" s="189" t="s">
        <v>656</v>
      </c>
      <c r="C498" s="190">
        <f>SUM(C499:C502)</f>
        <v>3000</v>
      </c>
      <c r="D498" s="190">
        <f>SUM(D499:D502)</f>
        <v>4002</v>
      </c>
    </row>
    <row r="499" s="177" customFormat="1" customHeight="1" spans="1:4">
      <c r="A499" s="188">
        <v>2069901</v>
      </c>
      <c r="B499" s="188" t="s">
        <v>657</v>
      </c>
      <c r="C499" s="190"/>
      <c r="D499" s="191"/>
    </row>
    <row r="500" s="177" customFormat="1" customHeight="1" spans="1:4">
      <c r="A500" s="188">
        <v>2069902</v>
      </c>
      <c r="B500" s="188" t="s">
        <v>658</v>
      </c>
      <c r="C500" s="190"/>
      <c r="D500" s="191"/>
    </row>
    <row r="501" s="177" customFormat="1" customHeight="1" spans="1:4">
      <c r="A501" s="188">
        <v>2069903</v>
      </c>
      <c r="B501" s="188" t="s">
        <v>659</v>
      </c>
      <c r="C501" s="190"/>
      <c r="D501" s="191"/>
    </row>
    <row r="502" s="177" customFormat="1" customHeight="1" spans="1:4">
      <c r="A502" s="188">
        <v>2069999</v>
      </c>
      <c r="B502" s="188" t="s">
        <v>660</v>
      </c>
      <c r="C502" s="190">
        <v>3000</v>
      </c>
      <c r="D502" s="191">
        <v>4002</v>
      </c>
    </row>
    <row r="503" s="177" customFormat="1" customHeight="1" spans="1:4">
      <c r="A503" s="188">
        <v>207</v>
      </c>
      <c r="B503" s="189" t="s">
        <v>661</v>
      </c>
      <c r="C503" s="190">
        <f>SUM(C504,C520,C528,C539,C548,C556)</f>
        <v>6166</v>
      </c>
      <c r="D503" s="190">
        <f>SUM(D504,D520,D528,D539,D548,D556)</f>
        <v>4512.8506</v>
      </c>
    </row>
    <row r="504" s="177" customFormat="1" customHeight="1" spans="1:4">
      <c r="A504" s="188">
        <v>20701</v>
      </c>
      <c r="B504" s="189" t="s">
        <v>662</v>
      </c>
      <c r="C504" s="190">
        <f>SUM(C505:C519)</f>
        <v>3363</v>
      </c>
      <c r="D504" s="190">
        <f>SUM(D505:D519)</f>
        <v>3012.0986</v>
      </c>
    </row>
    <row r="505" s="177" customFormat="1" customHeight="1" spans="1:4">
      <c r="A505" s="188">
        <v>2070101</v>
      </c>
      <c r="B505" s="188" t="s">
        <v>331</v>
      </c>
      <c r="C505" s="190">
        <v>1973</v>
      </c>
      <c r="D505" s="191">
        <v>2574.2824</v>
      </c>
    </row>
    <row r="506" s="177" customFormat="1" customHeight="1" spans="1:4">
      <c r="A506" s="188">
        <v>2070102</v>
      </c>
      <c r="B506" s="188" t="s">
        <v>332</v>
      </c>
      <c r="C506" s="190">
        <v>55</v>
      </c>
      <c r="D506" s="191"/>
    </row>
    <row r="507" s="177" customFormat="1" customHeight="1" spans="1:4">
      <c r="A507" s="188">
        <v>2070103</v>
      </c>
      <c r="B507" s="188" t="s">
        <v>333</v>
      </c>
      <c r="C507" s="190"/>
      <c r="D507" s="191"/>
    </row>
    <row r="508" s="177" customFormat="1" customHeight="1" spans="1:4">
      <c r="A508" s="188">
        <v>2070104</v>
      </c>
      <c r="B508" s="188" t="s">
        <v>663</v>
      </c>
      <c r="C508" s="190">
        <v>183</v>
      </c>
      <c r="D508" s="191">
        <v>167.0562</v>
      </c>
    </row>
    <row r="509" s="177" customFormat="1" customHeight="1" spans="1:4">
      <c r="A509" s="188">
        <v>2070105</v>
      </c>
      <c r="B509" s="188" t="s">
        <v>664</v>
      </c>
      <c r="C509" s="190">
        <v>19</v>
      </c>
      <c r="D509" s="191"/>
    </row>
    <row r="510" s="177" customFormat="1" customHeight="1" spans="1:4">
      <c r="A510" s="188">
        <v>2070106</v>
      </c>
      <c r="B510" s="188" t="s">
        <v>665</v>
      </c>
      <c r="C510" s="190"/>
      <c r="D510" s="191"/>
    </row>
    <row r="511" s="177" customFormat="1" customHeight="1" spans="1:4">
      <c r="A511" s="188">
        <v>2070107</v>
      </c>
      <c r="B511" s="188" t="s">
        <v>666</v>
      </c>
      <c r="C511" s="190">
        <v>132</v>
      </c>
      <c r="D511" s="191">
        <v>151.76</v>
      </c>
    </row>
    <row r="512" s="177" customFormat="1" customHeight="1" spans="1:4">
      <c r="A512" s="188">
        <v>2070108</v>
      </c>
      <c r="B512" s="188" t="s">
        <v>667</v>
      </c>
      <c r="C512" s="190">
        <v>159</v>
      </c>
      <c r="D512" s="191"/>
    </row>
    <row r="513" s="177" customFormat="1" customHeight="1" spans="1:4">
      <c r="A513" s="188">
        <v>2070109</v>
      </c>
      <c r="B513" s="188" t="s">
        <v>668</v>
      </c>
      <c r="C513" s="190">
        <v>20</v>
      </c>
      <c r="D513" s="191"/>
    </row>
    <row r="514" s="177" customFormat="1" customHeight="1" spans="1:4">
      <c r="A514" s="188">
        <v>2070110</v>
      </c>
      <c r="B514" s="188" t="s">
        <v>669</v>
      </c>
      <c r="C514" s="190"/>
      <c r="D514" s="191"/>
    </row>
    <row r="515" s="177" customFormat="1" customHeight="1" spans="1:4">
      <c r="A515" s="188">
        <v>2070111</v>
      </c>
      <c r="B515" s="188" t="s">
        <v>670</v>
      </c>
      <c r="C515" s="190">
        <v>5</v>
      </c>
      <c r="D515" s="191"/>
    </row>
    <row r="516" s="177" customFormat="1" customHeight="1" spans="1:4">
      <c r="A516" s="188">
        <v>2070112</v>
      </c>
      <c r="B516" s="188" t="s">
        <v>671</v>
      </c>
      <c r="C516" s="190">
        <v>19</v>
      </c>
      <c r="D516" s="191"/>
    </row>
    <row r="517" s="177" customFormat="1" customHeight="1" spans="1:4">
      <c r="A517" s="188">
        <v>2070113</v>
      </c>
      <c r="B517" s="188" t="s">
        <v>672</v>
      </c>
      <c r="C517" s="190">
        <v>18</v>
      </c>
      <c r="D517" s="191"/>
    </row>
    <row r="518" s="177" customFormat="1" customHeight="1" spans="1:4">
      <c r="A518" s="188">
        <v>2070114</v>
      </c>
      <c r="B518" s="188" t="s">
        <v>673</v>
      </c>
      <c r="C518" s="190">
        <v>1</v>
      </c>
      <c r="D518" s="191"/>
    </row>
    <row r="519" s="177" customFormat="1" customHeight="1" spans="1:4">
      <c r="A519" s="188">
        <v>2070199</v>
      </c>
      <c r="B519" s="188" t="s">
        <v>674</v>
      </c>
      <c r="C519" s="190">
        <v>779</v>
      </c>
      <c r="D519" s="191">
        <v>119</v>
      </c>
    </row>
    <row r="520" s="177" customFormat="1" customHeight="1" spans="1:4">
      <c r="A520" s="188">
        <v>20702</v>
      </c>
      <c r="B520" s="189" t="s">
        <v>675</v>
      </c>
      <c r="C520" s="190">
        <f>SUM(C521:C527)</f>
        <v>128</v>
      </c>
      <c r="D520" s="190">
        <f>SUM(D521:D527)</f>
        <v>8</v>
      </c>
    </row>
    <row r="521" s="177" customFormat="1" customHeight="1" spans="1:4">
      <c r="A521" s="188">
        <v>2070201</v>
      </c>
      <c r="B521" s="188" t="s">
        <v>331</v>
      </c>
      <c r="C521" s="190">
        <v>7</v>
      </c>
      <c r="D521" s="191"/>
    </row>
    <row r="522" s="177" customFormat="1" customHeight="1" spans="1:4">
      <c r="A522" s="188">
        <v>2070202</v>
      </c>
      <c r="B522" s="188" t="s">
        <v>332</v>
      </c>
      <c r="C522" s="190"/>
      <c r="D522" s="191"/>
    </row>
    <row r="523" s="177" customFormat="1" customHeight="1" spans="1:4">
      <c r="A523" s="188">
        <v>2070203</v>
      </c>
      <c r="B523" s="188" t="s">
        <v>333</v>
      </c>
      <c r="C523" s="190"/>
      <c r="D523" s="191"/>
    </row>
    <row r="524" s="177" customFormat="1" customHeight="1" spans="1:4">
      <c r="A524" s="188">
        <v>2070204</v>
      </c>
      <c r="B524" s="188" t="s">
        <v>676</v>
      </c>
      <c r="C524" s="190">
        <v>35</v>
      </c>
      <c r="D524" s="191"/>
    </row>
    <row r="525" s="177" customFormat="1" customHeight="1" spans="1:4">
      <c r="A525" s="188">
        <v>2070205</v>
      </c>
      <c r="B525" s="188" t="s">
        <v>677</v>
      </c>
      <c r="C525" s="190">
        <v>80</v>
      </c>
      <c r="D525" s="191">
        <v>8</v>
      </c>
    </row>
    <row r="526" s="177" customFormat="1" customHeight="1" spans="1:4">
      <c r="A526" s="188">
        <v>2070206</v>
      </c>
      <c r="B526" s="188" t="s">
        <v>678</v>
      </c>
      <c r="C526" s="190"/>
      <c r="D526" s="191"/>
    </row>
    <row r="527" s="177" customFormat="1" customHeight="1" spans="1:4">
      <c r="A527" s="188">
        <v>2070299</v>
      </c>
      <c r="B527" s="188" t="s">
        <v>679</v>
      </c>
      <c r="C527" s="190">
        <v>6</v>
      </c>
      <c r="D527" s="191"/>
    </row>
    <row r="528" s="177" customFormat="1" customHeight="1" spans="1:4">
      <c r="A528" s="188">
        <v>20703</v>
      </c>
      <c r="B528" s="189" t="s">
        <v>680</v>
      </c>
      <c r="C528" s="190">
        <f>SUM(C529:C538)</f>
        <v>397</v>
      </c>
      <c r="D528" s="190">
        <f>SUM(D529:D538)</f>
        <v>96.742</v>
      </c>
    </row>
    <row r="529" s="177" customFormat="1" customHeight="1" spans="1:4">
      <c r="A529" s="188">
        <v>2070301</v>
      </c>
      <c r="B529" s="188" t="s">
        <v>331</v>
      </c>
      <c r="C529" s="190">
        <v>42</v>
      </c>
      <c r="D529" s="191">
        <v>46.742</v>
      </c>
    </row>
    <row r="530" s="177" customFormat="1" customHeight="1" spans="1:4">
      <c r="A530" s="188">
        <v>2070302</v>
      </c>
      <c r="B530" s="188" t="s">
        <v>332</v>
      </c>
      <c r="C530" s="190"/>
      <c r="D530" s="192"/>
    </row>
    <row r="531" s="177" customFormat="1" customHeight="1" spans="1:4">
      <c r="A531" s="188">
        <v>2070303</v>
      </c>
      <c r="B531" s="188" t="s">
        <v>333</v>
      </c>
      <c r="C531" s="190"/>
      <c r="D531" s="192"/>
    </row>
    <row r="532" s="177" customFormat="1" customHeight="1" spans="1:4">
      <c r="A532" s="188">
        <v>2070304</v>
      </c>
      <c r="B532" s="188" t="s">
        <v>681</v>
      </c>
      <c r="C532" s="190"/>
      <c r="D532" s="192"/>
    </row>
    <row r="533" s="177" customFormat="1" customHeight="1" spans="1:4">
      <c r="A533" s="188">
        <v>2070305</v>
      </c>
      <c r="B533" s="188" t="s">
        <v>682</v>
      </c>
      <c r="C533" s="190">
        <v>230</v>
      </c>
      <c r="D533" s="192"/>
    </row>
    <row r="534" s="177" customFormat="1" customHeight="1" spans="1:4">
      <c r="A534" s="188">
        <v>2070306</v>
      </c>
      <c r="B534" s="188" t="s">
        <v>683</v>
      </c>
      <c r="C534" s="190"/>
      <c r="D534" s="192"/>
    </row>
    <row r="535" s="177" customFormat="1" customHeight="1" spans="1:4">
      <c r="A535" s="188">
        <v>2070307</v>
      </c>
      <c r="B535" s="188" t="s">
        <v>684</v>
      </c>
      <c r="C535" s="190">
        <v>105</v>
      </c>
      <c r="D535" s="192">
        <v>50</v>
      </c>
    </row>
    <row r="536" s="177" customFormat="1" customHeight="1" spans="1:4">
      <c r="A536" s="188">
        <v>2070308</v>
      </c>
      <c r="B536" s="188" t="s">
        <v>685</v>
      </c>
      <c r="C536" s="190"/>
      <c r="D536" s="192"/>
    </row>
    <row r="537" s="177" customFormat="1" customHeight="1" spans="1:4">
      <c r="A537" s="188">
        <v>2070309</v>
      </c>
      <c r="B537" s="188" t="s">
        <v>686</v>
      </c>
      <c r="C537" s="190"/>
      <c r="D537" s="192"/>
    </row>
    <row r="538" s="177" customFormat="1" customHeight="1" spans="1:4">
      <c r="A538" s="188">
        <v>2070399</v>
      </c>
      <c r="B538" s="188" t="s">
        <v>687</v>
      </c>
      <c r="C538" s="190">
        <v>20</v>
      </c>
      <c r="D538" s="192"/>
    </row>
    <row r="539" s="177" customFormat="1" customHeight="1" spans="1:4">
      <c r="A539" s="188">
        <v>20706</v>
      </c>
      <c r="B539" s="189" t="s">
        <v>688</v>
      </c>
      <c r="C539" s="190">
        <f>SUM(C540:C547)</f>
        <v>49</v>
      </c>
      <c r="D539" s="190">
        <f>SUM(D540:D547)</f>
        <v>0</v>
      </c>
    </row>
    <row r="540" s="177" customFormat="1" customHeight="1" spans="1:4">
      <c r="A540" s="188">
        <v>2070601</v>
      </c>
      <c r="B540" s="188" t="s">
        <v>331</v>
      </c>
      <c r="C540" s="190">
        <v>48</v>
      </c>
      <c r="D540" s="192"/>
    </row>
    <row r="541" s="177" customFormat="1" customHeight="1" spans="1:4">
      <c r="A541" s="188">
        <v>2070602</v>
      </c>
      <c r="B541" s="188" t="s">
        <v>332</v>
      </c>
      <c r="C541" s="190"/>
      <c r="D541" s="192"/>
    </row>
    <row r="542" s="177" customFormat="1" customHeight="1" spans="1:4">
      <c r="A542" s="188">
        <v>2070603</v>
      </c>
      <c r="B542" s="188" t="s">
        <v>333</v>
      </c>
      <c r="C542" s="190"/>
      <c r="D542" s="192"/>
    </row>
    <row r="543" s="177" customFormat="1" customHeight="1" spans="1:4">
      <c r="A543" s="188">
        <v>2070604</v>
      </c>
      <c r="B543" s="188" t="s">
        <v>689</v>
      </c>
      <c r="C543" s="190"/>
      <c r="D543" s="192"/>
    </row>
    <row r="544" s="177" customFormat="1" customHeight="1" spans="1:4">
      <c r="A544" s="188">
        <v>2070605</v>
      </c>
      <c r="B544" s="188" t="s">
        <v>690</v>
      </c>
      <c r="C544" s="190">
        <v>1</v>
      </c>
      <c r="D544" s="192"/>
    </row>
    <row r="545" s="177" customFormat="1" customHeight="1" spans="1:4">
      <c r="A545" s="188">
        <v>2070606</v>
      </c>
      <c r="B545" s="188" t="s">
        <v>691</v>
      </c>
      <c r="C545" s="190"/>
      <c r="D545" s="192"/>
    </row>
    <row r="546" s="177" customFormat="1" customHeight="1" spans="1:4">
      <c r="A546" s="188">
        <v>2070607</v>
      </c>
      <c r="B546" s="188" t="s">
        <v>692</v>
      </c>
      <c r="C546" s="190"/>
      <c r="D546" s="192"/>
    </row>
    <row r="547" s="177" customFormat="1" customHeight="1" spans="1:4">
      <c r="A547" s="188">
        <v>2070699</v>
      </c>
      <c r="B547" s="188" t="s">
        <v>693</v>
      </c>
      <c r="C547" s="190"/>
      <c r="D547" s="192"/>
    </row>
    <row r="548" s="177" customFormat="1" customHeight="1" spans="1:4">
      <c r="A548" s="188">
        <v>20708</v>
      </c>
      <c r="B548" s="189" t="s">
        <v>694</v>
      </c>
      <c r="C548" s="190">
        <f>SUM(C549:C555)</f>
        <v>1381</v>
      </c>
      <c r="D548" s="190">
        <f>SUM(D549:D555)</f>
        <v>1125.01</v>
      </c>
    </row>
    <row r="549" s="177" customFormat="1" customHeight="1" spans="1:4">
      <c r="A549" s="188">
        <v>2070801</v>
      </c>
      <c r="B549" s="188" t="s">
        <v>331</v>
      </c>
      <c r="C549" s="190">
        <v>1106</v>
      </c>
      <c r="D549" s="192">
        <v>1125.01</v>
      </c>
    </row>
    <row r="550" s="177" customFormat="1" customHeight="1" spans="1:4">
      <c r="A550" s="188">
        <v>2070802</v>
      </c>
      <c r="B550" s="188" t="s">
        <v>332</v>
      </c>
      <c r="C550" s="190"/>
      <c r="D550" s="192"/>
    </row>
    <row r="551" s="177" customFormat="1" customHeight="1" spans="1:4">
      <c r="A551" s="188">
        <v>2070803</v>
      </c>
      <c r="B551" s="188" t="s">
        <v>333</v>
      </c>
      <c r="C551" s="190"/>
      <c r="D551" s="192"/>
    </row>
    <row r="552" s="177" customFormat="1" customHeight="1" spans="1:4">
      <c r="A552" s="188">
        <v>2070806</v>
      </c>
      <c r="B552" s="188" t="s">
        <v>695</v>
      </c>
      <c r="C552" s="190"/>
      <c r="D552" s="192"/>
    </row>
    <row r="553" s="177" customFormat="1" customHeight="1" spans="1:4">
      <c r="A553" s="188">
        <v>2070807</v>
      </c>
      <c r="B553" s="188" t="s">
        <v>696</v>
      </c>
      <c r="C553" s="190">
        <v>35</v>
      </c>
      <c r="D553" s="192"/>
    </row>
    <row r="554" s="177" customFormat="1" customHeight="1" spans="1:4">
      <c r="A554" s="188">
        <v>2070808</v>
      </c>
      <c r="B554" s="188" t="s">
        <v>697</v>
      </c>
      <c r="C554" s="190"/>
      <c r="D554" s="192"/>
    </row>
    <row r="555" s="177" customFormat="1" customHeight="1" spans="1:4">
      <c r="A555" s="188">
        <v>2070899</v>
      </c>
      <c r="B555" s="188" t="s">
        <v>698</v>
      </c>
      <c r="C555" s="190">
        <v>240</v>
      </c>
      <c r="D555" s="192"/>
    </row>
    <row r="556" s="177" customFormat="1" customHeight="1" spans="1:4">
      <c r="A556" s="188">
        <v>20799</v>
      </c>
      <c r="B556" s="189" t="s">
        <v>699</v>
      </c>
      <c r="C556" s="190">
        <f>SUM(C557:C559)</f>
        <v>848</v>
      </c>
      <c r="D556" s="190">
        <f>SUM(D557:D559)</f>
        <v>271</v>
      </c>
    </row>
    <row r="557" s="177" customFormat="1" customHeight="1" spans="1:4">
      <c r="A557" s="188">
        <v>2079902</v>
      </c>
      <c r="B557" s="188" t="s">
        <v>700</v>
      </c>
      <c r="C557" s="190"/>
      <c r="D557" s="192"/>
    </row>
    <row r="558" s="177" customFormat="1" customHeight="1" spans="1:4">
      <c r="A558" s="188">
        <v>2079903</v>
      </c>
      <c r="B558" s="188" t="s">
        <v>701</v>
      </c>
      <c r="C558" s="190">
        <v>15</v>
      </c>
      <c r="D558" s="192"/>
    </row>
    <row r="559" s="177" customFormat="1" customHeight="1" spans="1:4">
      <c r="A559" s="188">
        <v>2079999</v>
      </c>
      <c r="B559" s="188" t="s">
        <v>702</v>
      </c>
      <c r="C559" s="190">
        <v>833</v>
      </c>
      <c r="D559" s="192">
        <v>271</v>
      </c>
    </row>
    <row r="560" s="177" customFormat="1" customHeight="1" spans="1:4">
      <c r="A560" s="188">
        <v>208</v>
      </c>
      <c r="B560" s="189" t="s">
        <v>703</v>
      </c>
      <c r="C560" s="190">
        <f>C561+C580+C588+C590+C599+C603+C613+C622+C629+C637+C646+C652+C655+C658+C661+C664+C667+C671+C675+C684+C687</f>
        <v>73182</v>
      </c>
      <c r="D560" s="190">
        <f>D561+D580+D588+D590+D599+D603+D613+D622+D629+D637+D646+D652+D655+D658+D661+D664+D667+D671+D675+D684+D687</f>
        <v>76426.0889</v>
      </c>
    </row>
    <row r="561" s="177" customFormat="1" customHeight="1" spans="1:4">
      <c r="A561" s="188">
        <v>20801</v>
      </c>
      <c r="B561" s="189" t="s">
        <v>704</v>
      </c>
      <c r="C561" s="190">
        <f>SUM(C562:C579)</f>
        <v>2129</v>
      </c>
      <c r="D561" s="190">
        <f>SUM(D562:D579)</f>
        <v>1669.9667</v>
      </c>
    </row>
    <row r="562" s="177" customFormat="1" customHeight="1" spans="1:4">
      <c r="A562" s="188">
        <v>2080101</v>
      </c>
      <c r="B562" s="188" t="s">
        <v>331</v>
      </c>
      <c r="C562" s="190">
        <v>935</v>
      </c>
      <c r="D562" s="192">
        <v>785.3202</v>
      </c>
    </row>
    <row r="563" s="177" customFormat="1" customHeight="1" spans="1:4">
      <c r="A563" s="188">
        <v>2080102</v>
      </c>
      <c r="B563" s="188" t="s">
        <v>332</v>
      </c>
      <c r="C563" s="190"/>
      <c r="D563" s="192"/>
    </row>
    <row r="564" s="177" customFormat="1" customHeight="1" spans="1:4">
      <c r="A564" s="188">
        <v>2080103</v>
      </c>
      <c r="B564" s="188" t="s">
        <v>333</v>
      </c>
      <c r="C564" s="190"/>
      <c r="D564" s="192"/>
    </row>
    <row r="565" s="177" customFormat="1" customHeight="1" spans="1:4">
      <c r="A565" s="188">
        <v>2080104</v>
      </c>
      <c r="B565" s="188" t="s">
        <v>705</v>
      </c>
      <c r="C565" s="190"/>
      <c r="D565" s="192"/>
    </row>
    <row r="566" s="177" customFormat="1" customHeight="1" spans="1:4">
      <c r="A566" s="188">
        <v>2080105</v>
      </c>
      <c r="B566" s="188" t="s">
        <v>706</v>
      </c>
      <c r="C566" s="190">
        <v>22</v>
      </c>
      <c r="D566" s="192"/>
    </row>
    <row r="567" s="177" customFormat="1" customHeight="1" spans="1:4">
      <c r="A567" s="188">
        <v>2080106</v>
      </c>
      <c r="B567" s="188" t="s">
        <v>707</v>
      </c>
      <c r="C567" s="190">
        <v>227</v>
      </c>
      <c r="D567" s="192">
        <v>170.5607</v>
      </c>
    </row>
    <row r="568" s="177" customFormat="1" customHeight="1" spans="1:4">
      <c r="A568" s="188">
        <v>2080107</v>
      </c>
      <c r="B568" s="188" t="s">
        <v>708</v>
      </c>
      <c r="C568" s="190">
        <v>27</v>
      </c>
      <c r="D568" s="192"/>
    </row>
    <row r="569" s="177" customFormat="1" customHeight="1" spans="1:4">
      <c r="A569" s="188">
        <v>2080108</v>
      </c>
      <c r="B569" s="188" t="s">
        <v>371</v>
      </c>
      <c r="C569" s="190"/>
      <c r="D569" s="192"/>
    </row>
    <row r="570" s="177" customFormat="1" customHeight="1" spans="1:4">
      <c r="A570" s="188">
        <v>2080109</v>
      </c>
      <c r="B570" s="188" t="s">
        <v>709</v>
      </c>
      <c r="C570" s="190">
        <v>798</v>
      </c>
      <c r="D570" s="192">
        <v>714.0858</v>
      </c>
    </row>
    <row r="571" s="177" customFormat="1" customHeight="1" spans="1:4">
      <c r="A571" s="188">
        <v>2080110</v>
      </c>
      <c r="B571" s="188" t="s">
        <v>710</v>
      </c>
      <c r="C571" s="190"/>
      <c r="D571" s="192"/>
    </row>
    <row r="572" s="177" customFormat="1" customHeight="1" spans="1:4">
      <c r="A572" s="188">
        <v>2080111</v>
      </c>
      <c r="B572" s="188" t="s">
        <v>711</v>
      </c>
      <c r="C572" s="190"/>
      <c r="D572" s="192"/>
    </row>
    <row r="573" s="177" customFormat="1" customHeight="1" spans="1:4">
      <c r="A573" s="188">
        <v>2080112</v>
      </c>
      <c r="B573" s="188" t="s">
        <v>712</v>
      </c>
      <c r="C573" s="190"/>
      <c r="D573" s="192"/>
    </row>
    <row r="574" s="177" customFormat="1" customHeight="1" spans="1:4">
      <c r="A574" s="188">
        <v>2080113</v>
      </c>
      <c r="B574" s="188" t="s">
        <v>713</v>
      </c>
      <c r="C574" s="190"/>
      <c r="D574" s="192"/>
    </row>
    <row r="575" s="177" customFormat="1" customHeight="1" spans="1:4">
      <c r="A575" s="188">
        <v>2080114</v>
      </c>
      <c r="B575" s="188" t="s">
        <v>714</v>
      </c>
      <c r="C575" s="190"/>
      <c r="D575" s="192"/>
    </row>
    <row r="576" s="177" customFormat="1" customHeight="1" spans="1:4">
      <c r="A576" s="188">
        <v>2080115</v>
      </c>
      <c r="B576" s="188" t="s">
        <v>715</v>
      </c>
      <c r="C576" s="190"/>
      <c r="D576" s="192"/>
    </row>
    <row r="577" s="177" customFormat="1" customHeight="1" spans="1:4">
      <c r="A577" s="188">
        <v>2080116</v>
      </c>
      <c r="B577" s="188" t="s">
        <v>716</v>
      </c>
      <c r="C577" s="190"/>
      <c r="D577" s="192"/>
    </row>
    <row r="578" s="177" customFormat="1" customHeight="1" spans="1:4">
      <c r="A578" s="188">
        <v>2080150</v>
      </c>
      <c r="B578" s="188" t="s">
        <v>340</v>
      </c>
      <c r="C578" s="190">
        <v>10</v>
      </c>
      <c r="D578" s="192"/>
    </row>
    <row r="579" s="177" customFormat="1" customHeight="1" spans="1:4">
      <c r="A579" s="188">
        <v>2080199</v>
      </c>
      <c r="B579" s="188" t="s">
        <v>717</v>
      </c>
      <c r="C579" s="190">
        <v>110</v>
      </c>
      <c r="D579" s="192"/>
    </row>
    <row r="580" s="177" customFormat="1" customHeight="1" spans="1:4">
      <c r="A580" s="188">
        <v>20802</v>
      </c>
      <c r="B580" s="189" t="s">
        <v>718</v>
      </c>
      <c r="C580" s="190">
        <f>SUM(C581:C587)</f>
        <v>919</v>
      </c>
      <c r="D580" s="190">
        <f>SUM(D581:D587)</f>
        <v>1042.3313</v>
      </c>
    </row>
    <row r="581" s="177" customFormat="1" customHeight="1" spans="1:4">
      <c r="A581" s="188">
        <v>2080201</v>
      </c>
      <c r="B581" s="188" t="s">
        <v>331</v>
      </c>
      <c r="C581" s="190">
        <v>683</v>
      </c>
      <c r="D581" s="192">
        <v>641.0713</v>
      </c>
    </row>
    <row r="582" s="177" customFormat="1" customHeight="1" spans="1:4">
      <c r="A582" s="188">
        <v>2080202</v>
      </c>
      <c r="B582" s="188" t="s">
        <v>332</v>
      </c>
      <c r="C582" s="190">
        <v>113</v>
      </c>
      <c r="D582" s="192"/>
    </row>
    <row r="583" s="177" customFormat="1" customHeight="1" spans="1:4">
      <c r="A583" s="188">
        <v>2080203</v>
      </c>
      <c r="B583" s="188" t="s">
        <v>333</v>
      </c>
      <c r="C583" s="190"/>
      <c r="D583" s="192"/>
    </row>
    <row r="584" s="177" customFormat="1" customHeight="1" spans="1:4">
      <c r="A584" s="188">
        <v>2080206</v>
      </c>
      <c r="B584" s="188" t="s">
        <v>719</v>
      </c>
      <c r="C584" s="190"/>
      <c r="D584" s="192">
        <v>10</v>
      </c>
    </row>
    <row r="585" s="177" customFormat="1" customHeight="1" spans="1:4">
      <c r="A585" s="188">
        <v>2080207</v>
      </c>
      <c r="B585" s="188" t="s">
        <v>720</v>
      </c>
      <c r="C585" s="190"/>
      <c r="D585" s="192">
        <v>6.4</v>
      </c>
    </row>
    <row r="586" s="177" customFormat="1" customHeight="1" spans="1:4">
      <c r="A586" s="188">
        <v>2080208</v>
      </c>
      <c r="B586" s="188" t="s">
        <v>721</v>
      </c>
      <c r="C586" s="190">
        <v>16</v>
      </c>
      <c r="D586" s="192"/>
    </row>
    <row r="587" s="177" customFormat="1" customHeight="1" spans="1:4">
      <c r="A587" s="188">
        <v>2080299</v>
      </c>
      <c r="B587" s="188" t="s">
        <v>722</v>
      </c>
      <c r="C587" s="190">
        <v>107</v>
      </c>
      <c r="D587" s="192">
        <v>384.86</v>
      </c>
    </row>
    <row r="588" s="177" customFormat="1" customHeight="1" spans="1:4">
      <c r="A588" s="188">
        <v>20804</v>
      </c>
      <c r="B588" s="189" t="s">
        <v>723</v>
      </c>
      <c r="C588" s="190">
        <f>C589</f>
        <v>0</v>
      </c>
      <c r="D588" s="190">
        <f>D589</f>
        <v>0</v>
      </c>
    </row>
    <row r="589" s="177" customFormat="1" customHeight="1" spans="1:4">
      <c r="A589" s="188">
        <v>2080402</v>
      </c>
      <c r="B589" s="188" t="s">
        <v>724</v>
      </c>
      <c r="C589" s="190"/>
      <c r="D589" s="192"/>
    </row>
    <row r="590" s="177" customFormat="1" customHeight="1" spans="1:4">
      <c r="A590" s="188">
        <v>20805</v>
      </c>
      <c r="B590" s="189" t="s">
        <v>725</v>
      </c>
      <c r="C590" s="190">
        <f>SUM(C591:C598)</f>
        <v>29802</v>
      </c>
      <c r="D590" s="190">
        <f>SUM(D591:D598)</f>
        <v>40372.0407</v>
      </c>
    </row>
    <row r="591" s="177" customFormat="1" customHeight="1" spans="1:4">
      <c r="A591" s="188">
        <v>2080501</v>
      </c>
      <c r="B591" s="188" t="s">
        <v>726</v>
      </c>
      <c r="C591" s="190">
        <v>57</v>
      </c>
      <c r="D591" s="192">
        <v>59.5</v>
      </c>
    </row>
    <row r="592" s="177" customFormat="1" customHeight="1" spans="1:4">
      <c r="A592" s="188">
        <v>2080502</v>
      </c>
      <c r="B592" s="188" t="s">
        <v>727</v>
      </c>
      <c r="C592" s="190"/>
      <c r="D592" s="192"/>
    </row>
    <row r="593" s="177" customFormat="1" customHeight="1" spans="1:4">
      <c r="A593" s="188">
        <v>2080503</v>
      </c>
      <c r="B593" s="188" t="s">
        <v>728</v>
      </c>
      <c r="C593" s="190">
        <v>350</v>
      </c>
      <c r="D593" s="192">
        <v>269.96</v>
      </c>
    </row>
    <row r="594" s="177" customFormat="1" customHeight="1" spans="1:4">
      <c r="A594" s="188">
        <v>2080505</v>
      </c>
      <c r="B594" s="188" t="s">
        <v>729</v>
      </c>
      <c r="C594" s="190">
        <v>6406</v>
      </c>
      <c r="D594" s="192">
        <v>12185.5807</v>
      </c>
    </row>
    <row r="595" s="177" customFormat="1" customHeight="1" spans="1:4">
      <c r="A595" s="188">
        <v>2080506</v>
      </c>
      <c r="B595" s="188" t="s">
        <v>730</v>
      </c>
      <c r="C595" s="190">
        <v>2104</v>
      </c>
      <c r="D595" s="192">
        <v>4225</v>
      </c>
    </row>
    <row r="596" s="177" customFormat="1" customHeight="1" spans="1:4">
      <c r="A596" s="188">
        <v>2080507</v>
      </c>
      <c r="B596" s="188" t="s">
        <v>731</v>
      </c>
      <c r="C596" s="190">
        <v>20307</v>
      </c>
      <c r="D596" s="192">
        <v>22272</v>
      </c>
    </row>
    <row r="597" s="177" customFormat="1" customHeight="1" spans="1:4">
      <c r="A597" s="188">
        <v>2080508</v>
      </c>
      <c r="B597" s="188" t="s">
        <v>732</v>
      </c>
      <c r="C597" s="190">
        <v>576</v>
      </c>
      <c r="D597" s="192"/>
    </row>
    <row r="598" s="177" customFormat="1" customHeight="1" spans="1:4">
      <c r="A598" s="188">
        <v>2080599</v>
      </c>
      <c r="B598" s="188" t="s">
        <v>733</v>
      </c>
      <c r="C598" s="190">
        <v>2</v>
      </c>
      <c r="D598" s="192">
        <v>1360</v>
      </c>
    </row>
    <row r="599" s="177" customFormat="1" customHeight="1" spans="1:4">
      <c r="A599" s="188">
        <v>20806</v>
      </c>
      <c r="B599" s="189" t="s">
        <v>734</v>
      </c>
      <c r="C599" s="190">
        <f>SUM(C600:C602)</f>
        <v>0</v>
      </c>
      <c r="D599" s="190">
        <f>SUM(D600:D602)</f>
        <v>0</v>
      </c>
    </row>
    <row r="600" s="177" customFormat="1" customHeight="1" spans="1:4">
      <c r="A600" s="188">
        <v>2080601</v>
      </c>
      <c r="B600" s="188" t="s">
        <v>735</v>
      </c>
      <c r="C600" s="190"/>
      <c r="D600" s="192"/>
    </row>
    <row r="601" s="177" customFormat="1" customHeight="1" spans="1:4">
      <c r="A601" s="188">
        <v>2080602</v>
      </c>
      <c r="B601" s="188" t="s">
        <v>736</v>
      </c>
      <c r="C601" s="190"/>
      <c r="D601" s="192"/>
    </row>
    <row r="602" s="177" customFormat="1" customHeight="1" spans="1:4">
      <c r="A602" s="188">
        <v>2080699</v>
      </c>
      <c r="B602" s="188" t="s">
        <v>737</v>
      </c>
      <c r="C602" s="190"/>
      <c r="D602" s="192"/>
    </row>
    <row r="603" s="177" customFormat="1" customHeight="1" spans="1:4">
      <c r="A603" s="188">
        <v>20807</v>
      </c>
      <c r="B603" s="189" t="s">
        <v>738</v>
      </c>
      <c r="C603" s="190">
        <f>SUM(C604:C612)</f>
        <v>2330</v>
      </c>
      <c r="D603" s="190">
        <f>SUM(D604:D612)</f>
        <v>20</v>
      </c>
    </row>
    <row r="604" s="177" customFormat="1" customHeight="1" spans="1:4">
      <c r="A604" s="188">
        <v>2080701</v>
      </c>
      <c r="B604" s="188" t="s">
        <v>739</v>
      </c>
      <c r="C604" s="190"/>
      <c r="D604" s="192"/>
    </row>
    <row r="605" s="177" customFormat="1" customHeight="1" spans="1:4">
      <c r="A605" s="188">
        <v>2080702</v>
      </c>
      <c r="B605" s="188" t="s">
        <v>740</v>
      </c>
      <c r="C605" s="190"/>
      <c r="D605" s="192"/>
    </row>
    <row r="606" s="177" customFormat="1" customHeight="1" spans="1:4">
      <c r="A606" s="188">
        <v>2080704</v>
      </c>
      <c r="B606" s="188" t="s">
        <v>741</v>
      </c>
      <c r="C606" s="190">
        <v>40</v>
      </c>
      <c r="D606" s="192"/>
    </row>
    <row r="607" s="177" customFormat="1" customHeight="1" spans="1:4">
      <c r="A607" s="188">
        <v>2080705</v>
      </c>
      <c r="B607" s="188" t="s">
        <v>742</v>
      </c>
      <c r="C607" s="190">
        <v>52</v>
      </c>
      <c r="D607" s="192"/>
    </row>
    <row r="608" s="177" customFormat="1" customHeight="1" spans="1:4">
      <c r="A608" s="188">
        <v>2080709</v>
      </c>
      <c r="B608" s="188" t="s">
        <v>743</v>
      </c>
      <c r="C608" s="190"/>
      <c r="D608" s="192"/>
    </row>
    <row r="609" s="177" customFormat="1" customHeight="1" spans="1:4">
      <c r="A609" s="188">
        <v>2080711</v>
      </c>
      <c r="B609" s="188" t="s">
        <v>744</v>
      </c>
      <c r="C609" s="190"/>
      <c r="D609" s="192"/>
    </row>
    <row r="610" s="177" customFormat="1" customHeight="1" spans="1:4">
      <c r="A610" s="188">
        <v>2080712</v>
      </c>
      <c r="B610" s="188" t="s">
        <v>745</v>
      </c>
      <c r="C610" s="190"/>
      <c r="D610" s="192"/>
    </row>
    <row r="611" s="177" customFormat="1" customHeight="1" spans="1:4">
      <c r="A611" s="188">
        <v>2080713</v>
      </c>
      <c r="B611" s="188" t="s">
        <v>746</v>
      </c>
      <c r="C611" s="190"/>
      <c r="D611" s="192"/>
    </row>
    <row r="612" s="177" customFormat="1" customHeight="1" spans="1:4">
      <c r="A612" s="188">
        <v>2080799</v>
      </c>
      <c r="B612" s="188" t="s">
        <v>747</v>
      </c>
      <c r="C612" s="190">
        <v>2238</v>
      </c>
      <c r="D612" s="192">
        <v>20</v>
      </c>
    </row>
    <row r="613" s="177" customFormat="1" customHeight="1" spans="1:4">
      <c r="A613" s="188">
        <v>20808</v>
      </c>
      <c r="B613" s="189" t="s">
        <v>748</v>
      </c>
      <c r="C613" s="190">
        <f>SUM(C614:C621)</f>
        <v>7246</v>
      </c>
      <c r="D613" s="190">
        <f>SUM(D614:D621)</f>
        <v>6545.9664</v>
      </c>
    </row>
    <row r="614" s="177" customFormat="1" customHeight="1" spans="1:4">
      <c r="A614" s="188">
        <v>2080801</v>
      </c>
      <c r="B614" s="188" t="s">
        <v>749</v>
      </c>
      <c r="C614" s="190">
        <v>3496</v>
      </c>
      <c r="D614" s="192">
        <v>4654.9764</v>
      </c>
    </row>
    <row r="615" s="177" customFormat="1" customHeight="1" spans="1:4">
      <c r="A615" s="188">
        <v>2080802</v>
      </c>
      <c r="B615" s="188" t="s">
        <v>750</v>
      </c>
      <c r="C615" s="190">
        <v>152</v>
      </c>
      <c r="D615" s="192">
        <v>1000</v>
      </c>
    </row>
    <row r="616" s="177" customFormat="1" customHeight="1" spans="1:4">
      <c r="A616" s="188">
        <v>2080803</v>
      </c>
      <c r="B616" s="188" t="s">
        <v>751</v>
      </c>
      <c r="C616" s="190">
        <v>181</v>
      </c>
      <c r="D616" s="192">
        <v>602.89</v>
      </c>
    </row>
    <row r="617" s="177" customFormat="1" customHeight="1" spans="1:4">
      <c r="A617" s="188">
        <v>2080805</v>
      </c>
      <c r="B617" s="188" t="s">
        <v>752</v>
      </c>
      <c r="C617" s="190">
        <v>421</v>
      </c>
      <c r="D617" s="192">
        <v>204.1</v>
      </c>
    </row>
    <row r="618" s="177" customFormat="1" customHeight="1" spans="1:4">
      <c r="A618" s="188">
        <v>2080806</v>
      </c>
      <c r="B618" s="188" t="s">
        <v>753</v>
      </c>
      <c r="C618" s="190">
        <v>434</v>
      </c>
      <c r="D618" s="192"/>
    </row>
    <row r="619" s="177" customFormat="1" customHeight="1" spans="1:4">
      <c r="A619" s="188">
        <v>2080807</v>
      </c>
      <c r="B619" s="188" t="s">
        <v>754</v>
      </c>
      <c r="C619" s="190"/>
      <c r="D619" s="192"/>
    </row>
    <row r="620" s="177" customFormat="1" customHeight="1" spans="1:4">
      <c r="A620" s="188">
        <v>2080808</v>
      </c>
      <c r="B620" s="188" t="s">
        <v>755</v>
      </c>
      <c r="C620" s="190">
        <v>6</v>
      </c>
      <c r="D620" s="192"/>
    </row>
    <row r="621" s="177" customFormat="1" customHeight="1" spans="1:4">
      <c r="A621" s="188">
        <v>2080899</v>
      </c>
      <c r="B621" s="188" t="s">
        <v>756</v>
      </c>
      <c r="C621" s="190">
        <v>2556</v>
      </c>
      <c r="D621" s="192">
        <v>84</v>
      </c>
    </row>
    <row r="622" s="177" customFormat="1" customHeight="1" spans="1:4">
      <c r="A622" s="188">
        <v>20809</v>
      </c>
      <c r="B622" s="189" t="s">
        <v>757</v>
      </c>
      <c r="C622" s="190">
        <f>SUM(C623:C628)</f>
        <v>414</v>
      </c>
      <c r="D622" s="190">
        <f>SUM(D623:D628)</f>
        <v>221.62</v>
      </c>
    </row>
    <row r="623" s="177" customFormat="1" customHeight="1" spans="1:4">
      <c r="A623" s="188">
        <v>2080901</v>
      </c>
      <c r="B623" s="188" t="s">
        <v>758</v>
      </c>
      <c r="C623" s="190">
        <v>136</v>
      </c>
      <c r="D623" s="192">
        <v>201.14</v>
      </c>
    </row>
    <row r="624" s="177" customFormat="1" customHeight="1" spans="1:4">
      <c r="A624" s="188">
        <v>2080902</v>
      </c>
      <c r="B624" s="188" t="s">
        <v>759</v>
      </c>
      <c r="C624" s="190">
        <v>43</v>
      </c>
      <c r="D624" s="192"/>
    </row>
    <row r="625" s="177" customFormat="1" customHeight="1" spans="1:4">
      <c r="A625" s="188">
        <v>2080903</v>
      </c>
      <c r="B625" s="188" t="s">
        <v>760</v>
      </c>
      <c r="C625" s="190"/>
      <c r="D625" s="192"/>
    </row>
    <row r="626" s="177" customFormat="1" customHeight="1" spans="1:4">
      <c r="A626" s="188">
        <v>2080904</v>
      </c>
      <c r="B626" s="188" t="s">
        <v>761</v>
      </c>
      <c r="C626" s="190">
        <v>31</v>
      </c>
      <c r="D626" s="192"/>
    </row>
    <row r="627" s="177" customFormat="1" customHeight="1" spans="1:4">
      <c r="A627" s="188">
        <v>2080905</v>
      </c>
      <c r="B627" s="188" t="s">
        <v>762</v>
      </c>
      <c r="C627" s="190">
        <v>119</v>
      </c>
      <c r="D627" s="192"/>
    </row>
    <row r="628" s="177" customFormat="1" customHeight="1" spans="1:4">
      <c r="A628" s="188">
        <v>2080999</v>
      </c>
      <c r="B628" s="188" t="s">
        <v>763</v>
      </c>
      <c r="C628" s="190">
        <v>85</v>
      </c>
      <c r="D628" s="192">
        <v>20.48</v>
      </c>
    </row>
    <row r="629" s="177" customFormat="1" customHeight="1" spans="1:4">
      <c r="A629" s="188">
        <v>20810</v>
      </c>
      <c r="B629" s="189" t="s">
        <v>764</v>
      </c>
      <c r="C629" s="190">
        <f>SUM(C630:C636)</f>
        <v>1256</v>
      </c>
      <c r="D629" s="190">
        <f>SUM(D630:D636)</f>
        <v>1138.529</v>
      </c>
    </row>
    <row r="630" s="177" customFormat="1" customHeight="1" spans="1:4">
      <c r="A630" s="188">
        <v>2081001</v>
      </c>
      <c r="B630" s="188" t="s">
        <v>765</v>
      </c>
      <c r="C630" s="190"/>
      <c r="D630" s="192"/>
    </row>
    <row r="631" s="177" customFormat="1" customHeight="1" spans="1:4">
      <c r="A631" s="188">
        <v>2081002</v>
      </c>
      <c r="B631" s="188" t="s">
        <v>766</v>
      </c>
      <c r="C631" s="190">
        <v>910</v>
      </c>
      <c r="D631" s="192"/>
    </row>
    <row r="632" s="177" customFormat="1" customHeight="1" spans="1:4">
      <c r="A632" s="188">
        <v>2081003</v>
      </c>
      <c r="B632" s="188" t="s">
        <v>767</v>
      </c>
      <c r="C632" s="190"/>
      <c r="D632" s="192"/>
    </row>
    <row r="633" s="177" customFormat="1" customHeight="1" spans="1:4">
      <c r="A633" s="188">
        <v>2081004</v>
      </c>
      <c r="B633" s="188" t="s">
        <v>768</v>
      </c>
      <c r="C633" s="190">
        <v>84</v>
      </c>
      <c r="D633" s="192"/>
    </row>
    <row r="634" s="177" customFormat="1" customHeight="1" spans="1:4">
      <c r="A634" s="188">
        <v>2081005</v>
      </c>
      <c r="B634" s="188" t="s">
        <v>769</v>
      </c>
      <c r="C634" s="190">
        <v>9</v>
      </c>
      <c r="D634" s="192">
        <v>50.939</v>
      </c>
    </row>
    <row r="635" s="177" customFormat="1" customHeight="1" spans="1:4">
      <c r="A635" s="188">
        <v>2081006</v>
      </c>
      <c r="B635" s="188" t="s">
        <v>770</v>
      </c>
      <c r="C635" s="190">
        <v>24</v>
      </c>
      <c r="D635" s="192">
        <v>1087.59</v>
      </c>
    </row>
    <row r="636" s="177" customFormat="1" customHeight="1" spans="1:4">
      <c r="A636" s="188">
        <v>2081099</v>
      </c>
      <c r="B636" s="188" t="s">
        <v>771</v>
      </c>
      <c r="C636" s="190">
        <v>229</v>
      </c>
      <c r="D636" s="192"/>
    </row>
    <row r="637" s="177" customFormat="1" customHeight="1" spans="1:4">
      <c r="A637" s="188">
        <v>20811</v>
      </c>
      <c r="B637" s="189" t="s">
        <v>772</v>
      </c>
      <c r="C637" s="190">
        <f>SUM(C638:C645)</f>
        <v>1719</v>
      </c>
      <c r="D637" s="190">
        <f>SUM(D638:D645)</f>
        <v>509.73</v>
      </c>
    </row>
    <row r="638" s="177" customFormat="1" customHeight="1" spans="1:4">
      <c r="A638" s="188">
        <v>2081101</v>
      </c>
      <c r="B638" s="188" t="s">
        <v>331</v>
      </c>
      <c r="C638" s="190">
        <v>382</v>
      </c>
      <c r="D638" s="192">
        <v>20</v>
      </c>
    </row>
    <row r="639" s="177" customFormat="1" customHeight="1" spans="1:4">
      <c r="A639" s="188">
        <v>2081102</v>
      </c>
      <c r="B639" s="188" t="s">
        <v>332</v>
      </c>
      <c r="C639" s="190">
        <v>10</v>
      </c>
      <c r="D639" s="192"/>
    </row>
    <row r="640" s="177" customFormat="1" customHeight="1" spans="1:4">
      <c r="A640" s="188">
        <v>2081103</v>
      </c>
      <c r="B640" s="188" t="s">
        <v>333</v>
      </c>
      <c r="C640" s="190"/>
      <c r="D640" s="192"/>
    </row>
    <row r="641" s="177" customFormat="1" customHeight="1" spans="1:4">
      <c r="A641" s="188">
        <v>2081104</v>
      </c>
      <c r="B641" s="188" t="s">
        <v>773</v>
      </c>
      <c r="C641" s="190">
        <v>164</v>
      </c>
      <c r="D641" s="192">
        <v>71</v>
      </c>
    </row>
    <row r="642" s="177" customFormat="1" customHeight="1" spans="1:4">
      <c r="A642" s="188">
        <v>2081105</v>
      </c>
      <c r="B642" s="188" t="s">
        <v>774</v>
      </c>
      <c r="C642" s="190">
        <v>65</v>
      </c>
      <c r="D642" s="192">
        <v>46.23</v>
      </c>
    </row>
    <row r="643" s="177" customFormat="1" customHeight="1" spans="1:4">
      <c r="A643" s="188">
        <v>2081106</v>
      </c>
      <c r="B643" s="188" t="s">
        <v>775</v>
      </c>
      <c r="C643" s="190"/>
      <c r="D643" s="192"/>
    </row>
    <row r="644" s="177" customFormat="1" customHeight="1" spans="1:4">
      <c r="A644" s="188">
        <v>2081107</v>
      </c>
      <c r="B644" s="188" t="s">
        <v>776</v>
      </c>
      <c r="C644" s="190">
        <v>998</v>
      </c>
      <c r="D644" s="192">
        <v>330.5</v>
      </c>
    </row>
    <row r="645" s="177" customFormat="1" customHeight="1" spans="1:4">
      <c r="A645" s="188">
        <v>2081199</v>
      </c>
      <c r="B645" s="188" t="s">
        <v>777</v>
      </c>
      <c r="C645" s="190">
        <v>100</v>
      </c>
      <c r="D645" s="192">
        <v>42</v>
      </c>
    </row>
    <row r="646" s="177" customFormat="1" customHeight="1" spans="1:4">
      <c r="A646" s="188">
        <v>20816</v>
      </c>
      <c r="B646" s="189" t="s">
        <v>778</v>
      </c>
      <c r="C646" s="190">
        <f>SUM(C647:C651)</f>
        <v>7</v>
      </c>
      <c r="D646" s="190">
        <f>SUM(D647:D651)</f>
        <v>0</v>
      </c>
    </row>
    <row r="647" s="177" customFormat="1" customHeight="1" spans="1:4">
      <c r="A647" s="188">
        <v>2081601</v>
      </c>
      <c r="B647" s="188" t="s">
        <v>331</v>
      </c>
      <c r="C647" s="190">
        <v>2</v>
      </c>
      <c r="D647" s="192"/>
    </row>
    <row r="648" s="177" customFormat="1" customHeight="1" spans="1:4">
      <c r="A648" s="188">
        <v>2081602</v>
      </c>
      <c r="B648" s="188" t="s">
        <v>332</v>
      </c>
      <c r="C648" s="190"/>
      <c r="D648" s="192"/>
    </row>
    <row r="649" s="177" customFormat="1" customHeight="1" spans="1:4">
      <c r="A649" s="188">
        <v>2081603</v>
      </c>
      <c r="B649" s="188" t="s">
        <v>333</v>
      </c>
      <c r="C649" s="190"/>
      <c r="D649" s="192"/>
    </row>
    <row r="650" s="177" customFormat="1" customHeight="1" spans="1:4">
      <c r="A650" s="188">
        <v>2081650</v>
      </c>
      <c r="B650" s="188" t="s">
        <v>340</v>
      </c>
      <c r="C650" s="190">
        <v>5</v>
      </c>
      <c r="D650" s="192"/>
    </row>
    <row r="651" s="177" customFormat="1" customHeight="1" spans="1:4">
      <c r="A651" s="188">
        <v>2081699</v>
      </c>
      <c r="B651" s="188" t="s">
        <v>779</v>
      </c>
      <c r="C651" s="190"/>
      <c r="D651" s="192"/>
    </row>
    <row r="652" s="177" customFormat="1" customHeight="1" spans="1:4">
      <c r="A652" s="188">
        <v>20819</v>
      </c>
      <c r="B652" s="189" t="s">
        <v>780</v>
      </c>
      <c r="C652" s="190">
        <f>SUM(C653:C654)</f>
        <v>1280</v>
      </c>
      <c r="D652" s="190">
        <f>SUM(D653:D654)</f>
        <v>1292.89</v>
      </c>
    </row>
    <row r="653" s="177" customFormat="1" customHeight="1" spans="1:4">
      <c r="A653" s="188">
        <v>2081901</v>
      </c>
      <c r="B653" s="188" t="s">
        <v>781</v>
      </c>
      <c r="C653" s="190">
        <v>12</v>
      </c>
      <c r="D653" s="192">
        <v>1292.89</v>
      </c>
    </row>
    <row r="654" s="177" customFormat="1" customHeight="1" spans="1:4">
      <c r="A654" s="188">
        <v>2081902</v>
      </c>
      <c r="B654" s="188" t="s">
        <v>782</v>
      </c>
      <c r="C654" s="190">
        <v>1268</v>
      </c>
      <c r="D654" s="192"/>
    </row>
    <row r="655" s="177" customFormat="1" customHeight="1" spans="1:4">
      <c r="A655" s="188">
        <v>20820</v>
      </c>
      <c r="B655" s="189" t="s">
        <v>783</v>
      </c>
      <c r="C655" s="190">
        <f>SUM(C656:C657)</f>
        <v>0</v>
      </c>
      <c r="D655" s="190">
        <f>SUM(D656:D657)</f>
        <v>0</v>
      </c>
    </row>
    <row r="656" s="177" customFormat="1" customHeight="1" spans="1:4">
      <c r="A656" s="188">
        <v>2082001</v>
      </c>
      <c r="B656" s="188" t="s">
        <v>784</v>
      </c>
      <c r="C656" s="190"/>
      <c r="D656" s="192"/>
    </row>
    <row r="657" s="177" customFormat="1" customHeight="1" spans="1:4">
      <c r="A657" s="188">
        <v>2082002</v>
      </c>
      <c r="B657" s="188" t="s">
        <v>785</v>
      </c>
      <c r="C657" s="190"/>
      <c r="D657" s="192"/>
    </row>
    <row r="658" s="177" customFormat="1" customHeight="1" spans="1:4">
      <c r="A658" s="188">
        <v>20821</v>
      </c>
      <c r="B658" s="189" t="s">
        <v>786</v>
      </c>
      <c r="C658" s="190">
        <f>SUM(C659:C660)</f>
        <v>886</v>
      </c>
      <c r="D658" s="190">
        <f>SUM(D659:D660)</f>
        <v>245.63</v>
      </c>
    </row>
    <row r="659" s="177" customFormat="1" customHeight="1" spans="1:4">
      <c r="A659" s="188">
        <v>2082101</v>
      </c>
      <c r="B659" s="188" t="s">
        <v>787</v>
      </c>
      <c r="C659" s="190">
        <v>519</v>
      </c>
      <c r="D659" s="192"/>
    </row>
    <row r="660" s="177" customFormat="1" customHeight="1" spans="1:4">
      <c r="A660" s="188">
        <v>2082102</v>
      </c>
      <c r="B660" s="188" t="s">
        <v>788</v>
      </c>
      <c r="C660" s="190">
        <v>367</v>
      </c>
      <c r="D660" s="192">
        <v>245.63</v>
      </c>
    </row>
    <row r="661" s="177" customFormat="1" customHeight="1" spans="1:4">
      <c r="A661" s="188">
        <v>20824</v>
      </c>
      <c r="B661" s="189" t="s">
        <v>789</v>
      </c>
      <c r="C661" s="190">
        <f>SUM(C662:C663)</f>
        <v>0</v>
      </c>
      <c r="D661" s="190">
        <f>SUM(D662:D663)</f>
        <v>0</v>
      </c>
    </row>
    <row r="662" s="177" customFormat="1" customHeight="1" spans="1:4">
      <c r="A662" s="188">
        <v>2082401</v>
      </c>
      <c r="B662" s="188" t="s">
        <v>790</v>
      </c>
      <c r="C662" s="190"/>
      <c r="D662" s="192"/>
    </row>
    <row r="663" s="177" customFormat="1" customHeight="1" spans="1:4">
      <c r="A663" s="188">
        <v>2082402</v>
      </c>
      <c r="B663" s="188" t="s">
        <v>791</v>
      </c>
      <c r="C663" s="190"/>
      <c r="D663" s="192"/>
    </row>
    <row r="664" s="177" customFormat="1" customHeight="1" spans="1:4">
      <c r="A664" s="188">
        <v>20825</v>
      </c>
      <c r="B664" s="189" t="s">
        <v>792</v>
      </c>
      <c r="C664" s="190">
        <f>SUM(C665:C666)</f>
        <v>7635</v>
      </c>
      <c r="D664" s="190">
        <f>SUM(D665:D666)</f>
        <v>0</v>
      </c>
    </row>
    <row r="665" s="177" customFormat="1" customHeight="1" spans="1:4">
      <c r="A665" s="188">
        <v>2082501</v>
      </c>
      <c r="B665" s="188" t="s">
        <v>793</v>
      </c>
      <c r="C665" s="190"/>
      <c r="D665" s="192"/>
    </row>
    <row r="666" s="177" customFormat="1" customHeight="1" spans="1:4">
      <c r="A666" s="188">
        <v>2082502</v>
      </c>
      <c r="B666" s="188" t="s">
        <v>794</v>
      </c>
      <c r="C666" s="190">
        <v>7635</v>
      </c>
      <c r="D666" s="192"/>
    </row>
    <row r="667" s="177" customFormat="1" customHeight="1" spans="1:4">
      <c r="A667" s="188">
        <v>20826</v>
      </c>
      <c r="B667" s="189" t="s">
        <v>795</v>
      </c>
      <c r="C667" s="190">
        <f>SUM(C668:C670)</f>
        <v>13155</v>
      </c>
      <c r="D667" s="190">
        <f>SUM(D668:D670)</f>
        <v>888.45</v>
      </c>
    </row>
    <row r="668" s="177" customFormat="1" customHeight="1" spans="1:4">
      <c r="A668" s="188">
        <v>2082601</v>
      </c>
      <c r="B668" s="188" t="s">
        <v>796</v>
      </c>
      <c r="C668" s="190"/>
      <c r="D668" s="192">
        <v>86</v>
      </c>
    </row>
    <row r="669" s="177" customFormat="1" customHeight="1" spans="1:4">
      <c r="A669" s="188">
        <v>2082602</v>
      </c>
      <c r="B669" s="188" t="s">
        <v>797</v>
      </c>
      <c r="C669" s="190">
        <v>13155</v>
      </c>
      <c r="D669" s="192">
        <v>802.45</v>
      </c>
    </row>
    <row r="670" s="177" customFormat="1" customHeight="1" spans="1:4">
      <c r="A670" s="188">
        <v>2082699</v>
      </c>
      <c r="B670" s="188" t="s">
        <v>798</v>
      </c>
      <c r="C670" s="190"/>
      <c r="D670" s="192"/>
    </row>
    <row r="671" s="177" customFormat="1" customHeight="1" spans="1:4">
      <c r="A671" s="188">
        <v>20827</v>
      </c>
      <c r="B671" s="189" t="s">
        <v>799</v>
      </c>
      <c r="C671" s="190">
        <f>SUM(C672:C674)</f>
        <v>0</v>
      </c>
      <c r="D671" s="190">
        <f>SUM(D672:D674)</f>
        <v>0</v>
      </c>
    </row>
    <row r="672" s="177" customFormat="1" customHeight="1" spans="1:4">
      <c r="A672" s="188">
        <v>2082701</v>
      </c>
      <c r="B672" s="188" t="s">
        <v>800</v>
      </c>
      <c r="C672" s="190"/>
      <c r="D672" s="192"/>
    </row>
    <row r="673" s="177" customFormat="1" customHeight="1" spans="1:4">
      <c r="A673" s="188">
        <v>2082702</v>
      </c>
      <c r="B673" s="188" t="s">
        <v>801</v>
      </c>
      <c r="C673" s="190"/>
      <c r="D673" s="192"/>
    </row>
    <row r="674" s="177" customFormat="1" customHeight="1" spans="1:4">
      <c r="A674" s="188">
        <v>2082799</v>
      </c>
      <c r="B674" s="188" t="s">
        <v>802</v>
      </c>
      <c r="C674" s="190"/>
      <c r="D674" s="192"/>
    </row>
    <row r="675" s="177" customFormat="1" customHeight="1" spans="1:4">
      <c r="A675" s="188">
        <v>20828</v>
      </c>
      <c r="B675" s="189" t="s">
        <v>803</v>
      </c>
      <c r="C675" s="190">
        <f>SUM(C676:C683)</f>
        <v>322</v>
      </c>
      <c r="D675" s="190">
        <f>SUM(D676:D683)</f>
        <v>225.5548</v>
      </c>
    </row>
    <row r="676" s="177" customFormat="1" customHeight="1" spans="1:4">
      <c r="A676" s="188">
        <v>2082801</v>
      </c>
      <c r="B676" s="188" t="s">
        <v>331</v>
      </c>
      <c r="C676" s="190">
        <v>242</v>
      </c>
      <c r="D676" s="192">
        <v>195.5548</v>
      </c>
    </row>
    <row r="677" s="177" customFormat="1" customHeight="1" spans="1:4">
      <c r="A677" s="188">
        <v>2082802</v>
      </c>
      <c r="B677" s="188" t="s">
        <v>332</v>
      </c>
      <c r="C677" s="190"/>
      <c r="D677" s="192"/>
    </row>
    <row r="678" s="177" customFormat="1" customHeight="1" spans="1:4">
      <c r="A678" s="188">
        <v>2082803</v>
      </c>
      <c r="B678" s="188" t="s">
        <v>333</v>
      </c>
      <c r="C678" s="190"/>
      <c r="D678" s="192"/>
    </row>
    <row r="679" s="177" customFormat="1" customHeight="1" spans="1:4">
      <c r="A679" s="188">
        <v>2082804</v>
      </c>
      <c r="B679" s="188" t="s">
        <v>804</v>
      </c>
      <c r="C679" s="190"/>
      <c r="D679" s="192"/>
    </row>
    <row r="680" s="177" customFormat="1" customHeight="1" spans="1:4">
      <c r="A680" s="188">
        <v>2082805</v>
      </c>
      <c r="B680" s="188" t="s">
        <v>805</v>
      </c>
      <c r="C680" s="190"/>
      <c r="D680" s="192"/>
    </row>
    <row r="681" s="177" customFormat="1" customHeight="1" spans="1:4">
      <c r="A681" s="188">
        <v>2082806</v>
      </c>
      <c r="B681" s="188" t="s">
        <v>371</v>
      </c>
      <c r="C681" s="190"/>
      <c r="D681" s="192"/>
    </row>
    <row r="682" s="177" customFormat="1" customHeight="1" spans="1:4">
      <c r="A682" s="188">
        <v>2082850</v>
      </c>
      <c r="B682" s="188" t="s">
        <v>340</v>
      </c>
      <c r="C682" s="190"/>
      <c r="D682" s="192">
        <v>30</v>
      </c>
    </row>
    <row r="683" s="177" customFormat="1" customHeight="1" spans="1:4">
      <c r="A683" s="188">
        <v>2082899</v>
      </c>
      <c r="B683" s="188" t="s">
        <v>806</v>
      </c>
      <c r="C683" s="190">
        <v>80</v>
      </c>
      <c r="D683" s="192"/>
    </row>
    <row r="684" s="177" customFormat="1" customHeight="1" spans="1:4">
      <c r="A684" s="188">
        <v>20830</v>
      </c>
      <c r="B684" s="189" t="s">
        <v>807</v>
      </c>
      <c r="C684" s="190">
        <f>SUM(C685:C686)</f>
        <v>0</v>
      </c>
      <c r="D684" s="190">
        <f>SUM(D685:D686)</f>
        <v>200.98</v>
      </c>
    </row>
    <row r="685" s="177" customFormat="1" customHeight="1" spans="1:4">
      <c r="A685" s="188">
        <v>2083001</v>
      </c>
      <c r="B685" s="188" t="s">
        <v>808</v>
      </c>
      <c r="C685" s="190"/>
      <c r="D685" s="192">
        <v>200.98</v>
      </c>
    </row>
    <row r="686" s="177" customFormat="1" customHeight="1" spans="1:4">
      <c r="A686" s="188">
        <v>2083099</v>
      </c>
      <c r="B686" s="188" t="s">
        <v>809</v>
      </c>
      <c r="C686" s="190"/>
      <c r="D686" s="192"/>
    </row>
    <row r="687" s="177" customFormat="1" customHeight="1" spans="1:4">
      <c r="A687" s="188">
        <v>20899</v>
      </c>
      <c r="B687" s="189" t="s">
        <v>810</v>
      </c>
      <c r="C687" s="190">
        <f>C688</f>
        <v>4082</v>
      </c>
      <c r="D687" s="190">
        <f>D688</f>
        <v>22052.4</v>
      </c>
    </row>
    <row r="688" s="177" customFormat="1" customHeight="1" spans="1:4">
      <c r="A688" s="188">
        <v>2089999</v>
      </c>
      <c r="B688" s="188" t="s">
        <v>811</v>
      </c>
      <c r="C688" s="190">
        <v>4082</v>
      </c>
      <c r="D688" s="192">
        <v>22052.4</v>
      </c>
    </row>
    <row r="689" s="177" customFormat="1" customHeight="1" spans="1:4">
      <c r="A689" s="188">
        <v>210</v>
      </c>
      <c r="B689" s="189" t="s">
        <v>812</v>
      </c>
      <c r="C689" s="190">
        <f>C690+C695+C710+C714+C726+C730+C735+C739+C743+C746+C755+C757+C763+C768</f>
        <v>24000</v>
      </c>
      <c r="D689" s="190">
        <f>D690+D695+D710+D714+D726+D730+D735+D739+D743+D746+D755+D757+D763+D768</f>
        <v>21126.1366</v>
      </c>
    </row>
    <row r="690" s="177" customFormat="1" customHeight="1" spans="1:4">
      <c r="A690" s="188">
        <v>21001</v>
      </c>
      <c r="B690" s="189" t="s">
        <v>813</v>
      </c>
      <c r="C690" s="190">
        <f>SUM(C691:C694)</f>
        <v>1782</v>
      </c>
      <c r="D690" s="190">
        <f>SUM(D691:D694)</f>
        <v>5433.6917</v>
      </c>
    </row>
    <row r="691" s="177" customFormat="1" customHeight="1" spans="1:4">
      <c r="A691" s="188">
        <v>2100101</v>
      </c>
      <c r="B691" s="188" t="s">
        <v>331</v>
      </c>
      <c r="C691" s="190">
        <v>1289</v>
      </c>
      <c r="D691" s="192">
        <v>1033.0127</v>
      </c>
    </row>
    <row r="692" s="177" customFormat="1" customHeight="1" spans="1:4">
      <c r="A692" s="188">
        <v>2100102</v>
      </c>
      <c r="B692" s="188" t="s">
        <v>332</v>
      </c>
      <c r="C692" s="190">
        <v>61</v>
      </c>
      <c r="D692" s="192"/>
    </row>
    <row r="693" s="177" customFormat="1" customHeight="1" spans="1:4">
      <c r="A693" s="188">
        <v>2100103</v>
      </c>
      <c r="B693" s="188" t="s">
        <v>333</v>
      </c>
      <c r="C693" s="190"/>
      <c r="D693" s="192"/>
    </row>
    <row r="694" s="177" customFormat="1" customHeight="1" spans="1:4">
      <c r="A694" s="188">
        <v>2100199</v>
      </c>
      <c r="B694" s="188" t="s">
        <v>814</v>
      </c>
      <c r="C694" s="190">
        <v>432</v>
      </c>
      <c r="D694" s="192">
        <v>4400.679</v>
      </c>
    </row>
    <row r="695" s="177" customFormat="1" customHeight="1" spans="1:4">
      <c r="A695" s="188">
        <v>21002</v>
      </c>
      <c r="B695" s="189" t="s">
        <v>815</v>
      </c>
      <c r="C695" s="190">
        <f>SUM(C696:C709)</f>
        <v>807</v>
      </c>
      <c r="D695" s="190">
        <f>SUM(D696:D709)</f>
        <v>0</v>
      </c>
    </row>
    <row r="696" s="177" customFormat="1" customHeight="1" spans="1:4">
      <c r="A696" s="188">
        <v>2100201</v>
      </c>
      <c r="B696" s="188" t="s">
        <v>816</v>
      </c>
      <c r="C696" s="190"/>
      <c r="D696" s="192"/>
    </row>
    <row r="697" s="177" customFormat="1" customHeight="1" spans="1:4">
      <c r="A697" s="188">
        <v>2100202</v>
      </c>
      <c r="B697" s="188" t="s">
        <v>817</v>
      </c>
      <c r="C697" s="190"/>
      <c r="D697" s="192"/>
    </row>
    <row r="698" s="177" customFormat="1" customHeight="1" spans="1:4">
      <c r="A698" s="188">
        <v>2100203</v>
      </c>
      <c r="B698" s="188" t="s">
        <v>818</v>
      </c>
      <c r="C698" s="190"/>
      <c r="D698" s="192"/>
    </row>
    <row r="699" s="177" customFormat="1" customHeight="1" spans="1:4">
      <c r="A699" s="188">
        <v>2100204</v>
      </c>
      <c r="B699" s="188" t="s">
        <v>819</v>
      </c>
      <c r="C699" s="190"/>
      <c r="D699" s="192"/>
    </row>
    <row r="700" s="177" customFormat="1" customHeight="1" spans="1:4">
      <c r="A700" s="188">
        <v>2100205</v>
      </c>
      <c r="B700" s="188" t="s">
        <v>820</v>
      </c>
      <c r="C700" s="190"/>
      <c r="D700" s="192"/>
    </row>
    <row r="701" s="177" customFormat="1" customHeight="1" spans="1:4">
      <c r="A701" s="188">
        <v>2100206</v>
      </c>
      <c r="B701" s="188" t="s">
        <v>821</v>
      </c>
      <c r="C701" s="190"/>
      <c r="D701" s="192"/>
    </row>
    <row r="702" s="177" customFormat="1" customHeight="1" spans="1:4">
      <c r="A702" s="188">
        <v>2100207</v>
      </c>
      <c r="B702" s="188" t="s">
        <v>822</v>
      </c>
      <c r="C702" s="190"/>
      <c r="D702" s="192"/>
    </row>
    <row r="703" s="177" customFormat="1" customHeight="1" spans="1:4">
      <c r="A703" s="188">
        <v>2100208</v>
      </c>
      <c r="B703" s="188" t="s">
        <v>823</v>
      </c>
      <c r="C703" s="190"/>
      <c r="D703" s="192"/>
    </row>
    <row r="704" s="177" customFormat="1" customHeight="1" spans="1:4">
      <c r="A704" s="188">
        <v>2100209</v>
      </c>
      <c r="B704" s="188" t="s">
        <v>824</v>
      </c>
      <c r="C704" s="190"/>
      <c r="D704" s="192"/>
    </row>
    <row r="705" s="177" customFormat="1" customHeight="1" spans="1:4">
      <c r="A705" s="188">
        <v>2100210</v>
      </c>
      <c r="B705" s="188" t="s">
        <v>825</v>
      </c>
      <c r="C705" s="190"/>
      <c r="D705" s="192"/>
    </row>
    <row r="706" s="177" customFormat="1" customHeight="1" spans="1:4">
      <c r="A706" s="188">
        <v>2100211</v>
      </c>
      <c r="B706" s="188" t="s">
        <v>826</v>
      </c>
      <c r="C706" s="190"/>
      <c r="D706" s="192"/>
    </row>
    <row r="707" s="177" customFormat="1" customHeight="1" spans="1:4">
      <c r="A707" s="188">
        <v>2100212</v>
      </c>
      <c r="B707" s="188" t="s">
        <v>827</v>
      </c>
      <c r="C707" s="190"/>
      <c r="D707" s="192"/>
    </row>
    <row r="708" s="177" customFormat="1" customHeight="1" spans="1:4">
      <c r="A708" s="188">
        <v>2100213</v>
      </c>
      <c r="B708" s="188" t="s">
        <v>828</v>
      </c>
      <c r="C708" s="190"/>
      <c r="D708" s="192"/>
    </row>
    <row r="709" s="177" customFormat="1" customHeight="1" spans="1:4">
      <c r="A709" s="188">
        <v>2100299</v>
      </c>
      <c r="B709" s="188" t="s">
        <v>829</v>
      </c>
      <c r="C709" s="190">
        <v>807</v>
      </c>
      <c r="D709" s="192"/>
    </row>
    <row r="710" s="177" customFormat="1" customHeight="1" spans="1:4">
      <c r="A710" s="188">
        <v>21003</v>
      </c>
      <c r="B710" s="189" t="s">
        <v>830</v>
      </c>
      <c r="C710" s="190">
        <f>SUM(C711:C713)</f>
        <v>7287</v>
      </c>
      <c r="D710" s="190">
        <f>SUM(D711:D713)</f>
        <v>0</v>
      </c>
    </row>
    <row r="711" s="177" customFormat="1" customHeight="1" spans="1:4">
      <c r="A711" s="188">
        <v>2100301</v>
      </c>
      <c r="B711" s="188" t="s">
        <v>831</v>
      </c>
      <c r="C711" s="190"/>
      <c r="D711" s="192"/>
    </row>
    <row r="712" s="177" customFormat="1" customHeight="1" spans="1:4">
      <c r="A712" s="188">
        <v>2100302</v>
      </c>
      <c r="B712" s="188" t="s">
        <v>832</v>
      </c>
      <c r="C712" s="190">
        <v>5320</v>
      </c>
      <c r="D712" s="192"/>
    </row>
    <row r="713" s="177" customFormat="1" customHeight="1" spans="1:4">
      <c r="A713" s="188">
        <v>2100399</v>
      </c>
      <c r="B713" s="188" t="s">
        <v>833</v>
      </c>
      <c r="C713" s="190">
        <v>1967</v>
      </c>
      <c r="D713" s="192"/>
    </row>
    <row r="714" s="177" customFormat="1" customHeight="1" spans="1:4">
      <c r="A714" s="188">
        <v>21004</v>
      </c>
      <c r="B714" s="189" t="s">
        <v>834</v>
      </c>
      <c r="C714" s="190">
        <f>SUM(C715:C725)</f>
        <v>6408</v>
      </c>
      <c r="D714" s="190">
        <f>SUM(D715:D725)</f>
        <v>1907.672</v>
      </c>
    </row>
    <row r="715" s="177" customFormat="1" customHeight="1" spans="1:4">
      <c r="A715" s="188">
        <v>2100401</v>
      </c>
      <c r="B715" s="188" t="s">
        <v>835</v>
      </c>
      <c r="C715" s="190">
        <v>845</v>
      </c>
      <c r="D715" s="192">
        <v>821.9109</v>
      </c>
    </row>
    <row r="716" s="177" customFormat="1" customHeight="1" spans="1:4">
      <c r="A716" s="188">
        <v>2100402</v>
      </c>
      <c r="B716" s="188" t="s">
        <v>836</v>
      </c>
      <c r="C716" s="190">
        <v>28</v>
      </c>
      <c r="D716" s="192"/>
    </row>
    <row r="717" s="177" customFormat="1" customHeight="1" spans="1:4">
      <c r="A717" s="188">
        <v>2100403</v>
      </c>
      <c r="B717" s="188" t="s">
        <v>837</v>
      </c>
      <c r="C717" s="190">
        <v>1037</v>
      </c>
      <c r="D717" s="192">
        <v>900.5494</v>
      </c>
    </row>
    <row r="718" s="177" customFormat="1" customHeight="1" spans="1:4">
      <c r="A718" s="188">
        <v>2100404</v>
      </c>
      <c r="B718" s="188" t="s">
        <v>838</v>
      </c>
      <c r="C718" s="190"/>
      <c r="D718" s="192"/>
    </row>
    <row r="719" s="177" customFormat="1" customHeight="1" spans="1:4">
      <c r="A719" s="188">
        <v>2100405</v>
      </c>
      <c r="B719" s="188" t="s">
        <v>839</v>
      </c>
      <c r="C719" s="190"/>
      <c r="D719" s="192"/>
    </row>
    <row r="720" s="177" customFormat="1" customHeight="1" spans="1:4">
      <c r="A720" s="188">
        <v>2100406</v>
      </c>
      <c r="B720" s="188" t="s">
        <v>840</v>
      </c>
      <c r="C720" s="190"/>
      <c r="D720" s="192"/>
    </row>
    <row r="721" s="177" customFormat="1" customHeight="1" spans="1:4">
      <c r="A721" s="188">
        <v>2100407</v>
      </c>
      <c r="B721" s="188" t="s">
        <v>841</v>
      </c>
      <c r="C721" s="190">
        <v>198</v>
      </c>
      <c r="D721" s="192">
        <v>161.2117</v>
      </c>
    </row>
    <row r="722" s="177" customFormat="1" customHeight="1" spans="1:4">
      <c r="A722" s="188">
        <v>2100408</v>
      </c>
      <c r="B722" s="188" t="s">
        <v>842</v>
      </c>
      <c r="C722" s="190">
        <v>3505</v>
      </c>
      <c r="D722" s="192"/>
    </row>
    <row r="723" s="177" customFormat="1" customHeight="1" spans="1:4">
      <c r="A723" s="188">
        <v>2100409</v>
      </c>
      <c r="B723" s="188" t="s">
        <v>843</v>
      </c>
      <c r="C723" s="190">
        <v>232</v>
      </c>
      <c r="D723" s="192">
        <v>24</v>
      </c>
    </row>
    <row r="724" s="177" customFormat="1" customHeight="1" spans="1:4">
      <c r="A724" s="188">
        <v>2100410</v>
      </c>
      <c r="B724" s="188" t="s">
        <v>844</v>
      </c>
      <c r="C724" s="190">
        <v>140</v>
      </c>
      <c r="D724" s="192"/>
    </row>
    <row r="725" s="177" customFormat="1" customHeight="1" spans="1:4">
      <c r="A725" s="188">
        <v>2100499</v>
      </c>
      <c r="B725" s="188" t="s">
        <v>845</v>
      </c>
      <c r="C725" s="190">
        <v>423</v>
      </c>
      <c r="D725" s="192"/>
    </row>
    <row r="726" s="177" customFormat="1" customHeight="1" spans="1:4">
      <c r="A726" s="188">
        <v>21007</v>
      </c>
      <c r="B726" s="189" t="s">
        <v>846</v>
      </c>
      <c r="C726" s="190">
        <f>SUM(C727:C729)</f>
        <v>1480</v>
      </c>
      <c r="D726" s="190">
        <f>SUM(D727:D729)</f>
        <v>87.8247</v>
      </c>
    </row>
    <row r="727" s="177" customFormat="1" customHeight="1" spans="1:4">
      <c r="A727" s="188">
        <v>2100716</v>
      </c>
      <c r="B727" s="188" t="s">
        <v>847</v>
      </c>
      <c r="C727" s="190">
        <v>76</v>
      </c>
      <c r="D727" s="192">
        <v>87.8247</v>
      </c>
    </row>
    <row r="728" s="177" customFormat="1" customHeight="1" spans="1:4">
      <c r="A728" s="188">
        <v>2100717</v>
      </c>
      <c r="B728" s="188" t="s">
        <v>848</v>
      </c>
      <c r="C728" s="190">
        <v>1404</v>
      </c>
      <c r="D728" s="192"/>
    </row>
    <row r="729" s="177" customFormat="1" customHeight="1" spans="1:4">
      <c r="A729" s="188">
        <v>2100799</v>
      </c>
      <c r="B729" s="188" t="s">
        <v>849</v>
      </c>
      <c r="C729" s="190"/>
      <c r="D729" s="192"/>
    </row>
    <row r="730" s="177" customFormat="1" customHeight="1" spans="1:4">
      <c r="A730" s="188">
        <v>21011</v>
      </c>
      <c r="B730" s="189" t="s">
        <v>850</v>
      </c>
      <c r="C730" s="190">
        <f>SUM(C731:C734)</f>
        <v>30</v>
      </c>
      <c r="D730" s="190">
        <f>SUM(D731:D734)</f>
        <v>0</v>
      </c>
    </row>
    <row r="731" s="177" customFormat="1" customHeight="1" spans="1:4">
      <c r="A731" s="188">
        <v>2101101</v>
      </c>
      <c r="B731" s="188" t="s">
        <v>851</v>
      </c>
      <c r="C731" s="190">
        <v>21</v>
      </c>
      <c r="D731" s="192"/>
    </row>
    <row r="732" s="177" customFormat="1" customHeight="1" spans="1:4">
      <c r="A732" s="188">
        <v>2101102</v>
      </c>
      <c r="B732" s="188" t="s">
        <v>852</v>
      </c>
      <c r="C732" s="190">
        <v>9</v>
      </c>
      <c r="D732" s="192"/>
    </row>
    <row r="733" s="177" customFormat="1" customHeight="1" spans="1:4">
      <c r="A733" s="188">
        <v>2101103</v>
      </c>
      <c r="B733" s="188" t="s">
        <v>853</v>
      </c>
      <c r="C733" s="190"/>
      <c r="D733" s="192"/>
    </row>
    <row r="734" s="177" customFormat="1" customHeight="1" spans="1:4">
      <c r="A734" s="188">
        <v>2101199</v>
      </c>
      <c r="B734" s="188" t="s">
        <v>854</v>
      </c>
      <c r="C734" s="190"/>
      <c r="D734" s="192"/>
    </row>
    <row r="735" s="177" customFormat="1" customHeight="1" spans="1:4">
      <c r="A735" s="188">
        <v>21012</v>
      </c>
      <c r="B735" s="189" t="s">
        <v>855</v>
      </c>
      <c r="C735" s="190">
        <f>SUM(C736:C738)</f>
        <v>1974</v>
      </c>
      <c r="D735" s="190">
        <f>SUM(D736:D738)</f>
        <v>2279.2</v>
      </c>
    </row>
    <row r="736" s="177" customFormat="1" customHeight="1" spans="1:4">
      <c r="A736" s="188">
        <v>2101201</v>
      </c>
      <c r="B736" s="188" t="s">
        <v>856</v>
      </c>
      <c r="C736" s="190"/>
      <c r="D736" s="192"/>
    </row>
    <row r="737" s="177" customFormat="1" customHeight="1" spans="1:4">
      <c r="A737" s="188">
        <v>2101202</v>
      </c>
      <c r="B737" s="188" t="s">
        <v>857</v>
      </c>
      <c r="C737" s="190">
        <v>1974</v>
      </c>
      <c r="D737" s="192">
        <v>2279.2</v>
      </c>
    </row>
    <row r="738" s="177" customFormat="1" customHeight="1" spans="1:4">
      <c r="A738" s="188">
        <v>2101299</v>
      </c>
      <c r="B738" s="188" t="s">
        <v>858</v>
      </c>
      <c r="C738" s="190"/>
      <c r="D738" s="192"/>
    </row>
    <row r="739" s="177" customFormat="1" customHeight="1" spans="1:4">
      <c r="A739" s="188">
        <v>21013</v>
      </c>
      <c r="B739" s="189" t="s">
        <v>859</v>
      </c>
      <c r="C739" s="190">
        <f>SUM(C740:C742)</f>
        <v>2899</v>
      </c>
      <c r="D739" s="190">
        <f>SUM(D740:D742)</f>
        <v>2701.39</v>
      </c>
    </row>
    <row r="740" s="177" customFormat="1" customHeight="1" spans="1:4">
      <c r="A740" s="188">
        <v>2101301</v>
      </c>
      <c r="B740" s="188" t="s">
        <v>860</v>
      </c>
      <c r="C740" s="190">
        <v>2689</v>
      </c>
      <c r="D740" s="192">
        <v>2701.39</v>
      </c>
    </row>
    <row r="741" s="177" customFormat="1" customHeight="1" spans="1:4">
      <c r="A741" s="188">
        <v>2101302</v>
      </c>
      <c r="B741" s="188" t="s">
        <v>861</v>
      </c>
      <c r="C741" s="190">
        <v>208</v>
      </c>
      <c r="D741" s="192"/>
    </row>
    <row r="742" s="177" customFormat="1" customHeight="1" spans="1:4">
      <c r="A742" s="188">
        <v>2101399</v>
      </c>
      <c r="B742" s="188" t="s">
        <v>862</v>
      </c>
      <c r="C742" s="190">
        <v>2</v>
      </c>
      <c r="D742" s="192"/>
    </row>
    <row r="743" s="177" customFormat="1" customHeight="1" spans="1:4">
      <c r="A743" s="188">
        <v>21014</v>
      </c>
      <c r="B743" s="189" t="s">
        <v>863</v>
      </c>
      <c r="C743" s="190">
        <f>SUM(C744:C745)</f>
        <v>301</v>
      </c>
      <c r="D743" s="190">
        <f>SUM(D744:D745)</f>
        <v>191.85</v>
      </c>
    </row>
    <row r="744" s="177" customFormat="1" customHeight="1" spans="1:4">
      <c r="A744" s="188">
        <v>2101401</v>
      </c>
      <c r="B744" s="188" t="s">
        <v>864</v>
      </c>
      <c r="C744" s="190">
        <v>301</v>
      </c>
      <c r="D744" s="192">
        <v>191.85</v>
      </c>
    </row>
    <row r="745" s="177" customFormat="1" customHeight="1" spans="1:4">
      <c r="A745" s="188">
        <v>2101499</v>
      </c>
      <c r="B745" s="188" t="s">
        <v>865</v>
      </c>
      <c r="C745" s="190"/>
      <c r="D745" s="192"/>
    </row>
    <row r="746" s="177" customFormat="1" customHeight="1" spans="1:4">
      <c r="A746" s="188">
        <v>21015</v>
      </c>
      <c r="B746" s="189" t="s">
        <v>866</v>
      </c>
      <c r="C746" s="190">
        <f>SUM(C747:C754)</f>
        <v>990</v>
      </c>
      <c r="D746" s="190">
        <f>SUM(D747:D754)</f>
        <v>795.5082</v>
      </c>
    </row>
    <row r="747" s="177" customFormat="1" customHeight="1" spans="1:4">
      <c r="A747" s="188">
        <v>2101501</v>
      </c>
      <c r="B747" s="188" t="s">
        <v>331</v>
      </c>
      <c r="C747" s="190">
        <v>727</v>
      </c>
      <c r="D747" s="192">
        <v>770.5082</v>
      </c>
    </row>
    <row r="748" s="177" customFormat="1" customHeight="1" spans="1:4">
      <c r="A748" s="188">
        <v>2101502</v>
      </c>
      <c r="B748" s="188" t="s">
        <v>332</v>
      </c>
      <c r="C748" s="190"/>
      <c r="D748" s="192"/>
    </row>
    <row r="749" s="177" customFormat="1" customHeight="1" spans="1:4">
      <c r="A749" s="188">
        <v>2101503</v>
      </c>
      <c r="B749" s="188" t="s">
        <v>333</v>
      </c>
      <c r="C749" s="190"/>
      <c r="D749" s="192"/>
    </row>
    <row r="750" s="177" customFormat="1" customHeight="1" spans="1:4">
      <c r="A750" s="188">
        <v>2101504</v>
      </c>
      <c r="B750" s="188" t="s">
        <v>371</v>
      </c>
      <c r="C750" s="190">
        <v>30</v>
      </c>
      <c r="D750" s="192">
        <v>25</v>
      </c>
    </row>
    <row r="751" s="177" customFormat="1" customHeight="1" spans="1:4">
      <c r="A751" s="188">
        <v>2101505</v>
      </c>
      <c r="B751" s="188" t="s">
        <v>867</v>
      </c>
      <c r="C751" s="190"/>
      <c r="D751" s="192"/>
    </row>
    <row r="752" s="177" customFormat="1" customHeight="1" spans="1:4">
      <c r="A752" s="188">
        <v>2101506</v>
      </c>
      <c r="B752" s="188" t="s">
        <v>868</v>
      </c>
      <c r="C752" s="190">
        <v>64</v>
      </c>
      <c r="D752" s="192"/>
    </row>
    <row r="753" s="177" customFormat="1" customHeight="1" spans="1:4">
      <c r="A753" s="188">
        <v>2101550</v>
      </c>
      <c r="B753" s="188" t="s">
        <v>340</v>
      </c>
      <c r="C753" s="190"/>
      <c r="D753" s="192"/>
    </row>
    <row r="754" s="177" customFormat="1" customHeight="1" spans="1:4">
      <c r="A754" s="188">
        <v>2101599</v>
      </c>
      <c r="B754" s="188" t="s">
        <v>869</v>
      </c>
      <c r="C754" s="190">
        <v>169</v>
      </c>
      <c r="D754" s="192"/>
    </row>
    <row r="755" s="177" customFormat="1" customHeight="1" spans="1:4">
      <c r="A755" s="188">
        <v>21016</v>
      </c>
      <c r="B755" s="189" t="s">
        <v>870</v>
      </c>
      <c r="C755" s="190">
        <f>C756</f>
        <v>0</v>
      </c>
      <c r="D755" s="190">
        <f>D756</f>
        <v>0</v>
      </c>
    </row>
    <row r="756" s="177" customFormat="1" customHeight="1" spans="1:4">
      <c r="A756" s="188">
        <v>2101601</v>
      </c>
      <c r="B756" s="188" t="s">
        <v>871</v>
      </c>
      <c r="C756" s="190"/>
      <c r="D756" s="192"/>
    </row>
    <row r="757" s="177" customFormat="1" customHeight="1" spans="1:4">
      <c r="A757" s="188">
        <v>21017</v>
      </c>
      <c r="B757" s="189" t="s">
        <v>872</v>
      </c>
      <c r="C757" s="190">
        <f>SUM(C758:C762)</f>
        <v>11</v>
      </c>
      <c r="D757" s="190">
        <f>SUM(D758:D762)</f>
        <v>0</v>
      </c>
    </row>
    <row r="758" s="177" customFormat="1" customHeight="1" spans="1:4">
      <c r="A758" s="188">
        <v>2101701</v>
      </c>
      <c r="B758" s="188" t="s">
        <v>331</v>
      </c>
      <c r="C758" s="190"/>
      <c r="D758" s="192"/>
    </row>
    <row r="759" s="177" customFormat="1" customHeight="1" spans="1:4">
      <c r="A759" s="188">
        <v>2101702</v>
      </c>
      <c r="B759" s="188" t="s">
        <v>332</v>
      </c>
      <c r="C759" s="190"/>
      <c r="D759" s="192"/>
    </row>
    <row r="760" s="177" customFormat="1" customHeight="1" spans="1:4">
      <c r="A760" s="188">
        <v>2101703</v>
      </c>
      <c r="B760" s="188" t="s">
        <v>333</v>
      </c>
      <c r="C760" s="190"/>
      <c r="D760" s="192"/>
    </row>
    <row r="761" s="177" customFormat="1" customHeight="1" spans="1:4">
      <c r="A761" s="188">
        <v>2101704</v>
      </c>
      <c r="B761" s="188" t="s">
        <v>873</v>
      </c>
      <c r="C761" s="190">
        <v>11</v>
      </c>
      <c r="D761" s="192"/>
    </row>
    <row r="762" s="177" customFormat="1" customHeight="1" spans="1:4">
      <c r="A762" s="188">
        <v>2101799</v>
      </c>
      <c r="B762" s="188" t="s">
        <v>874</v>
      </c>
      <c r="C762" s="190"/>
      <c r="D762" s="192"/>
    </row>
    <row r="763" s="177" customFormat="1" customHeight="1" spans="1:4">
      <c r="A763" s="188">
        <v>21018</v>
      </c>
      <c r="B763" s="189" t="s">
        <v>875</v>
      </c>
      <c r="C763" s="190">
        <f>SUM(C764:C767)</f>
        <v>0</v>
      </c>
      <c r="D763" s="190">
        <f>SUM(D764:D767)</f>
        <v>0</v>
      </c>
    </row>
    <row r="764" s="177" customFormat="1" customHeight="1" spans="1:4">
      <c r="A764" s="188">
        <v>2101801</v>
      </c>
      <c r="B764" s="188" t="s">
        <v>331</v>
      </c>
      <c r="C764" s="190"/>
      <c r="D764" s="192"/>
    </row>
    <row r="765" s="177" customFormat="1" customHeight="1" spans="1:4">
      <c r="A765" s="188">
        <v>2101802</v>
      </c>
      <c r="B765" s="188" t="s">
        <v>332</v>
      </c>
      <c r="C765" s="190"/>
      <c r="D765" s="192"/>
    </row>
    <row r="766" s="177" customFormat="1" customHeight="1" spans="1:4">
      <c r="A766" s="188">
        <v>2101803</v>
      </c>
      <c r="B766" s="188" t="s">
        <v>333</v>
      </c>
      <c r="C766" s="190"/>
      <c r="D766" s="192"/>
    </row>
    <row r="767" s="177" customFormat="1" customHeight="1" spans="1:4">
      <c r="A767" s="188">
        <v>2101899</v>
      </c>
      <c r="B767" s="188" t="s">
        <v>876</v>
      </c>
      <c r="C767" s="190"/>
      <c r="D767" s="192"/>
    </row>
    <row r="768" s="177" customFormat="1" customHeight="1" spans="1:4">
      <c r="A768" s="188">
        <v>21099</v>
      </c>
      <c r="B768" s="189" t="s">
        <v>877</v>
      </c>
      <c r="C768" s="190">
        <f>C769</f>
        <v>31</v>
      </c>
      <c r="D768" s="190">
        <f>D769</f>
        <v>7729</v>
      </c>
    </row>
    <row r="769" s="177" customFormat="1" customHeight="1" spans="1:4">
      <c r="A769" s="188">
        <v>2109999</v>
      </c>
      <c r="B769" s="188" t="s">
        <v>878</v>
      </c>
      <c r="C769" s="190">
        <v>31</v>
      </c>
      <c r="D769" s="192">
        <v>7729</v>
      </c>
    </row>
    <row r="770" s="177" customFormat="1" customHeight="1" spans="1:4">
      <c r="A770" s="188">
        <v>211</v>
      </c>
      <c r="B770" s="189" t="s">
        <v>879</v>
      </c>
      <c r="C770" s="190">
        <f>C771+C781+C785+C794+C801+C808+C811+C814+C816+C818+C824+C826+C828+C839</f>
        <v>4817</v>
      </c>
      <c r="D770" s="190">
        <f>D771+D781+D785+D794+D801+D808+D811+D814+D816+D818+D824+D826+D828+D839</f>
        <v>2706.27</v>
      </c>
    </row>
    <row r="771" s="177" customFormat="1" customHeight="1" spans="1:4">
      <c r="A771" s="188">
        <v>21101</v>
      </c>
      <c r="B771" s="189" t="s">
        <v>880</v>
      </c>
      <c r="C771" s="190">
        <f>SUM(C772:C780)</f>
        <v>865</v>
      </c>
      <c r="D771" s="190">
        <f>SUM(D772:D780)</f>
        <v>2706.27</v>
      </c>
    </row>
    <row r="772" s="177" customFormat="1" customHeight="1" spans="1:4">
      <c r="A772" s="188">
        <v>2110101</v>
      </c>
      <c r="B772" s="188" t="s">
        <v>331</v>
      </c>
      <c r="C772" s="190">
        <v>847</v>
      </c>
      <c r="D772" s="192">
        <v>436.27</v>
      </c>
    </row>
    <row r="773" s="177" customFormat="1" customHeight="1" spans="1:4">
      <c r="A773" s="188">
        <v>2110102</v>
      </c>
      <c r="B773" s="188" t="s">
        <v>332</v>
      </c>
      <c r="C773" s="190"/>
      <c r="D773" s="192"/>
    </row>
    <row r="774" s="177" customFormat="1" customHeight="1" spans="1:4">
      <c r="A774" s="188">
        <v>2110103</v>
      </c>
      <c r="B774" s="188" t="s">
        <v>333</v>
      </c>
      <c r="C774" s="190"/>
      <c r="D774" s="192"/>
    </row>
    <row r="775" s="177" customFormat="1" customHeight="1" spans="1:4">
      <c r="A775" s="188">
        <v>2110104</v>
      </c>
      <c r="B775" s="188" t="s">
        <v>881</v>
      </c>
      <c r="C775" s="190"/>
      <c r="D775" s="192"/>
    </row>
    <row r="776" s="177" customFormat="1" customHeight="1" spans="1:4">
      <c r="A776" s="188">
        <v>2110105</v>
      </c>
      <c r="B776" s="188" t="s">
        <v>882</v>
      </c>
      <c r="C776" s="190"/>
      <c r="D776" s="192"/>
    </row>
    <row r="777" s="177" customFormat="1" customHeight="1" spans="1:4">
      <c r="A777" s="188">
        <v>2110106</v>
      </c>
      <c r="B777" s="188" t="s">
        <v>883</v>
      </c>
      <c r="C777" s="190"/>
      <c r="D777" s="192"/>
    </row>
    <row r="778" s="177" customFormat="1" customHeight="1" spans="1:4">
      <c r="A778" s="188">
        <v>2110107</v>
      </c>
      <c r="B778" s="188" t="s">
        <v>884</v>
      </c>
      <c r="C778" s="190"/>
      <c r="D778" s="192"/>
    </row>
    <row r="779" s="177" customFormat="1" customHeight="1" spans="1:4">
      <c r="A779" s="188">
        <v>2110108</v>
      </c>
      <c r="B779" s="188" t="s">
        <v>885</v>
      </c>
      <c r="C779" s="190"/>
      <c r="D779" s="192"/>
    </row>
    <row r="780" s="177" customFormat="1" customHeight="1" spans="1:4">
      <c r="A780" s="188">
        <v>2110199</v>
      </c>
      <c r="B780" s="188" t="s">
        <v>886</v>
      </c>
      <c r="C780" s="190">
        <v>18</v>
      </c>
      <c r="D780" s="192">
        <v>2270</v>
      </c>
    </row>
    <row r="781" s="177" customFormat="1" customHeight="1" spans="1:4">
      <c r="A781" s="188">
        <v>21102</v>
      </c>
      <c r="B781" s="189" t="s">
        <v>887</v>
      </c>
      <c r="C781" s="190">
        <f>SUM(C782:C784)</f>
        <v>0</v>
      </c>
      <c r="D781" s="190">
        <f>SUM(D782:D784)</f>
        <v>0</v>
      </c>
    </row>
    <row r="782" s="177" customFormat="1" customHeight="1" spans="1:4">
      <c r="A782" s="188">
        <v>2110203</v>
      </c>
      <c r="B782" s="188" t="s">
        <v>888</v>
      </c>
      <c r="C782" s="190"/>
      <c r="D782" s="192"/>
    </row>
    <row r="783" s="177" customFormat="1" customHeight="1" spans="1:4">
      <c r="A783" s="188">
        <v>2110204</v>
      </c>
      <c r="B783" s="188" t="s">
        <v>889</v>
      </c>
      <c r="C783" s="190"/>
      <c r="D783" s="192"/>
    </row>
    <row r="784" s="177" customFormat="1" customHeight="1" spans="1:4">
      <c r="A784" s="188">
        <v>2110299</v>
      </c>
      <c r="B784" s="188" t="s">
        <v>890</v>
      </c>
      <c r="C784" s="190"/>
      <c r="D784" s="192"/>
    </row>
    <row r="785" s="177" customFormat="1" customHeight="1" spans="1:4">
      <c r="A785" s="188">
        <v>21103</v>
      </c>
      <c r="B785" s="189" t="s">
        <v>891</v>
      </c>
      <c r="C785" s="190">
        <f>SUM(C786:C793)</f>
        <v>1211</v>
      </c>
      <c r="D785" s="190">
        <f>SUM(D786:D793)</f>
        <v>0</v>
      </c>
    </row>
    <row r="786" s="177" customFormat="1" customHeight="1" spans="1:4">
      <c r="A786" s="188">
        <v>2110301</v>
      </c>
      <c r="B786" s="188" t="s">
        <v>892</v>
      </c>
      <c r="C786" s="190">
        <v>101</v>
      </c>
      <c r="D786" s="192"/>
    </row>
    <row r="787" s="177" customFormat="1" customHeight="1" spans="1:4">
      <c r="A787" s="188">
        <v>2110302</v>
      </c>
      <c r="B787" s="188" t="s">
        <v>893</v>
      </c>
      <c r="C787" s="190">
        <v>987</v>
      </c>
      <c r="D787" s="192"/>
    </row>
    <row r="788" s="177" customFormat="1" customHeight="1" spans="1:4">
      <c r="A788" s="188">
        <v>2110303</v>
      </c>
      <c r="B788" s="188" t="s">
        <v>894</v>
      </c>
      <c r="C788" s="190"/>
      <c r="D788" s="192"/>
    </row>
    <row r="789" s="177" customFormat="1" customHeight="1" spans="1:4">
      <c r="A789" s="188">
        <v>2110304</v>
      </c>
      <c r="B789" s="188" t="s">
        <v>895</v>
      </c>
      <c r="C789" s="190"/>
      <c r="D789" s="192"/>
    </row>
    <row r="790" s="177" customFormat="1" customHeight="1" spans="1:4">
      <c r="A790" s="188">
        <v>2110305</v>
      </c>
      <c r="B790" s="188" t="s">
        <v>896</v>
      </c>
      <c r="C790" s="190"/>
      <c r="D790" s="192"/>
    </row>
    <row r="791" s="177" customFormat="1" customHeight="1" spans="1:4">
      <c r="A791" s="188">
        <v>2110306</v>
      </c>
      <c r="B791" s="188" t="s">
        <v>897</v>
      </c>
      <c r="C791" s="190"/>
      <c r="D791" s="192"/>
    </row>
    <row r="792" s="177" customFormat="1" customHeight="1" spans="1:4">
      <c r="A792" s="193">
        <v>2110307</v>
      </c>
      <c r="B792" s="193" t="s">
        <v>898</v>
      </c>
      <c r="C792" s="194">
        <v>19</v>
      </c>
      <c r="D792" s="192"/>
    </row>
    <row r="793" s="177" customFormat="1" customHeight="1" spans="1:4">
      <c r="A793" s="188">
        <v>2110399</v>
      </c>
      <c r="B793" s="188" t="s">
        <v>899</v>
      </c>
      <c r="C793" s="190">
        <v>104</v>
      </c>
      <c r="D793" s="192"/>
    </row>
    <row r="794" s="177" customFormat="1" customHeight="1" spans="1:4">
      <c r="A794" s="188">
        <v>21104</v>
      </c>
      <c r="B794" s="189" t="s">
        <v>900</v>
      </c>
      <c r="C794" s="190">
        <f>SUM(C795:C800)</f>
        <v>1263</v>
      </c>
      <c r="D794" s="190">
        <f>SUM(D795:D800)</f>
        <v>0</v>
      </c>
    </row>
    <row r="795" s="177" customFormat="1" customHeight="1" spans="1:4">
      <c r="A795" s="188">
        <v>2110401</v>
      </c>
      <c r="B795" s="188" t="s">
        <v>901</v>
      </c>
      <c r="C795" s="190">
        <v>400</v>
      </c>
      <c r="D795" s="192"/>
    </row>
    <row r="796" s="177" customFormat="1" customHeight="1" spans="1:4">
      <c r="A796" s="188">
        <v>2110402</v>
      </c>
      <c r="B796" s="188" t="s">
        <v>902</v>
      </c>
      <c r="C796" s="190">
        <v>220</v>
      </c>
      <c r="D796" s="192"/>
    </row>
    <row r="797" s="177" customFormat="1" customHeight="1" spans="1:4">
      <c r="A797" s="188">
        <v>2110404</v>
      </c>
      <c r="B797" s="188" t="s">
        <v>903</v>
      </c>
      <c r="C797" s="190"/>
      <c r="D797" s="192"/>
    </row>
    <row r="798" s="177" customFormat="1" customHeight="1" spans="1:4">
      <c r="A798" s="188">
        <v>2110405</v>
      </c>
      <c r="B798" s="188" t="s">
        <v>904</v>
      </c>
      <c r="C798" s="190"/>
      <c r="D798" s="192"/>
    </row>
    <row r="799" s="177" customFormat="1" customHeight="1" spans="1:4">
      <c r="A799" s="188">
        <v>2110406</v>
      </c>
      <c r="B799" s="188" t="s">
        <v>905</v>
      </c>
      <c r="C799" s="190"/>
      <c r="D799" s="192"/>
    </row>
    <row r="800" s="177" customFormat="1" customHeight="1" spans="1:4">
      <c r="A800" s="188">
        <v>2110499</v>
      </c>
      <c r="B800" s="188" t="s">
        <v>906</v>
      </c>
      <c r="C800" s="190">
        <v>643</v>
      </c>
      <c r="D800" s="192"/>
    </row>
    <row r="801" s="177" customFormat="1" customHeight="1" spans="1:4">
      <c r="A801" s="188">
        <v>21105</v>
      </c>
      <c r="B801" s="189" t="s">
        <v>907</v>
      </c>
      <c r="C801" s="190">
        <f>SUM(C802:C807)</f>
        <v>293</v>
      </c>
      <c r="D801" s="190">
        <f>SUM(D802:D807)</f>
        <v>0</v>
      </c>
    </row>
    <row r="802" s="177" customFormat="1" customHeight="1" spans="1:4">
      <c r="A802" s="188">
        <v>2110501</v>
      </c>
      <c r="B802" s="188" t="s">
        <v>908</v>
      </c>
      <c r="C802" s="190">
        <v>281</v>
      </c>
      <c r="D802" s="192"/>
    </row>
    <row r="803" s="177" customFormat="1" customHeight="1" spans="1:4">
      <c r="A803" s="188">
        <v>2110502</v>
      </c>
      <c r="B803" s="188" t="s">
        <v>909</v>
      </c>
      <c r="C803" s="190"/>
      <c r="D803" s="192"/>
    </row>
    <row r="804" s="177" customFormat="1" customHeight="1" spans="1:4">
      <c r="A804" s="188">
        <v>2110503</v>
      </c>
      <c r="B804" s="188" t="s">
        <v>910</v>
      </c>
      <c r="C804" s="190"/>
      <c r="D804" s="192"/>
    </row>
    <row r="805" s="177" customFormat="1" customHeight="1" spans="1:4">
      <c r="A805" s="188">
        <v>2110506</v>
      </c>
      <c r="B805" s="188" t="s">
        <v>911</v>
      </c>
      <c r="C805" s="190"/>
      <c r="D805" s="192"/>
    </row>
    <row r="806" s="177" customFormat="1" customHeight="1" spans="1:4">
      <c r="A806" s="188">
        <v>2110507</v>
      </c>
      <c r="B806" s="188" t="s">
        <v>912</v>
      </c>
      <c r="C806" s="190">
        <v>12</v>
      </c>
      <c r="D806" s="192"/>
    </row>
    <row r="807" s="177" customFormat="1" customHeight="1" spans="1:4">
      <c r="A807" s="188">
        <v>2110599</v>
      </c>
      <c r="B807" s="188" t="s">
        <v>913</v>
      </c>
      <c r="C807" s="190"/>
      <c r="D807" s="192"/>
    </row>
    <row r="808" s="177" customFormat="1" customHeight="1" spans="1:4">
      <c r="A808" s="188">
        <v>21107</v>
      </c>
      <c r="B808" s="189" t="s">
        <v>914</v>
      </c>
      <c r="C808" s="190">
        <f>SUM(C809:C810)</f>
        <v>0</v>
      </c>
      <c r="D808" s="190">
        <f>SUM(D809:D810)</f>
        <v>0</v>
      </c>
    </row>
    <row r="809" s="177" customFormat="1" customHeight="1" spans="1:4">
      <c r="A809" s="188">
        <v>2110704</v>
      </c>
      <c r="B809" s="188" t="s">
        <v>915</v>
      </c>
      <c r="C809" s="190"/>
      <c r="D809" s="192"/>
    </row>
    <row r="810" s="177" customFormat="1" customHeight="1" spans="1:4">
      <c r="A810" s="188">
        <v>2110799</v>
      </c>
      <c r="B810" s="188" t="s">
        <v>916</v>
      </c>
      <c r="C810" s="190"/>
      <c r="D810" s="192"/>
    </row>
    <row r="811" s="177" customFormat="1" customHeight="1" spans="1:4">
      <c r="A811" s="188">
        <v>21108</v>
      </c>
      <c r="B811" s="189" t="s">
        <v>917</v>
      </c>
      <c r="C811" s="190">
        <f>SUM(C812:C813)</f>
        <v>0</v>
      </c>
      <c r="D811" s="190">
        <f>SUM(D812:D813)</f>
        <v>0</v>
      </c>
    </row>
    <row r="812" s="177" customFormat="1" customHeight="1" spans="1:4">
      <c r="A812" s="188">
        <v>2110804</v>
      </c>
      <c r="B812" s="188" t="s">
        <v>918</v>
      </c>
      <c r="C812" s="190"/>
      <c r="D812" s="192"/>
    </row>
    <row r="813" s="177" customFormat="1" customHeight="1" spans="1:4">
      <c r="A813" s="188">
        <v>2110899</v>
      </c>
      <c r="B813" s="188" t="s">
        <v>919</v>
      </c>
      <c r="C813" s="190"/>
      <c r="D813" s="192"/>
    </row>
    <row r="814" s="177" customFormat="1" customHeight="1" spans="1:4">
      <c r="A814" s="188">
        <v>21109</v>
      </c>
      <c r="B814" s="189" t="s">
        <v>920</v>
      </c>
      <c r="C814" s="190">
        <f>C815</f>
        <v>0</v>
      </c>
      <c r="D814" s="190">
        <f>D815</f>
        <v>0</v>
      </c>
    </row>
    <row r="815" s="177" customFormat="1" customHeight="1" spans="1:4">
      <c r="A815" s="188">
        <v>2110901</v>
      </c>
      <c r="B815" s="188" t="s">
        <v>921</v>
      </c>
      <c r="C815" s="190"/>
      <c r="D815" s="192"/>
    </row>
    <row r="816" s="177" customFormat="1" customHeight="1" spans="1:4">
      <c r="A816" s="188">
        <v>21110</v>
      </c>
      <c r="B816" s="189" t="s">
        <v>922</v>
      </c>
      <c r="C816" s="190">
        <f>C817</f>
        <v>16</v>
      </c>
      <c r="D816" s="190">
        <f>D817</f>
        <v>0</v>
      </c>
    </row>
    <row r="817" s="177" customFormat="1" customHeight="1" spans="1:4">
      <c r="A817" s="188">
        <v>2111001</v>
      </c>
      <c r="B817" s="188" t="s">
        <v>923</v>
      </c>
      <c r="C817" s="190">
        <v>16</v>
      </c>
      <c r="D817" s="192"/>
    </row>
    <row r="818" s="177" customFormat="1" customHeight="1" spans="1:4">
      <c r="A818" s="188">
        <v>21111</v>
      </c>
      <c r="B818" s="189" t="s">
        <v>924</v>
      </c>
      <c r="C818" s="190">
        <f>SUM(C819:C823)</f>
        <v>0</v>
      </c>
      <c r="D818" s="190">
        <f>SUM(D819:D823)</f>
        <v>0</v>
      </c>
    </row>
    <row r="819" s="177" customFormat="1" customHeight="1" spans="1:4">
      <c r="A819" s="188">
        <v>2111101</v>
      </c>
      <c r="B819" s="188" t="s">
        <v>925</v>
      </c>
      <c r="C819" s="190"/>
      <c r="D819" s="192"/>
    </row>
    <row r="820" s="177" customFormat="1" customHeight="1" spans="1:4">
      <c r="A820" s="188">
        <v>2111102</v>
      </c>
      <c r="B820" s="188" t="s">
        <v>926</v>
      </c>
      <c r="C820" s="190"/>
      <c r="D820" s="192"/>
    </row>
    <row r="821" s="177" customFormat="1" customHeight="1" spans="1:4">
      <c r="A821" s="188">
        <v>2111103</v>
      </c>
      <c r="B821" s="188" t="s">
        <v>927</v>
      </c>
      <c r="C821" s="190"/>
      <c r="D821" s="192"/>
    </row>
    <row r="822" s="177" customFormat="1" customHeight="1" spans="1:4">
      <c r="A822" s="188">
        <v>2111104</v>
      </c>
      <c r="B822" s="188" t="s">
        <v>928</v>
      </c>
      <c r="C822" s="190"/>
      <c r="D822" s="192"/>
    </row>
    <row r="823" s="177" customFormat="1" customHeight="1" spans="1:4">
      <c r="A823" s="188">
        <v>2111199</v>
      </c>
      <c r="B823" s="188" t="s">
        <v>929</v>
      </c>
      <c r="C823" s="190"/>
      <c r="D823" s="192"/>
    </row>
    <row r="824" s="177" customFormat="1" customHeight="1" spans="1:4">
      <c r="A824" s="188">
        <v>21112</v>
      </c>
      <c r="B824" s="189" t="s">
        <v>930</v>
      </c>
      <c r="C824" s="190">
        <f>C825</f>
        <v>0</v>
      </c>
      <c r="D824" s="190">
        <f>D825</f>
        <v>0</v>
      </c>
    </row>
    <row r="825" s="177" customFormat="1" customHeight="1" spans="1:4">
      <c r="A825" s="188">
        <v>2111201</v>
      </c>
      <c r="B825" s="188" t="s">
        <v>931</v>
      </c>
      <c r="C825" s="190"/>
      <c r="D825" s="192"/>
    </row>
    <row r="826" s="177" customFormat="1" customHeight="1" spans="1:4">
      <c r="A826" s="188">
        <v>21113</v>
      </c>
      <c r="B826" s="189" t="s">
        <v>932</v>
      </c>
      <c r="C826" s="190">
        <f>C827</f>
        <v>0</v>
      </c>
      <c r="D826" s="190">
        <f>D827</f>
        <v>0</v>
      </c>
    </row>
    <row r="827" s="177" customFormat="1" customHeight="1" spans="1:4">
      <c r="A827" s="188">
        <v>2111301</v>
      </c>
      <c r="B827" s="188" t="s">
        <v>933</v>
      </c>
      <c r="C827" s="190"/>
      <c r="D827" s="192"/>
    </row>
    <row r="828" s="177" customFormat="1" customHeight="1" spans="1:4">
      <c r="A828" s="188">
        <v>21114</v>
      </c>
      <c r="B828" s="189" t="s">
        <v>934</v>
      </c>
      <c r="C828" s="190">
        <f>SUM(C829:C838)</f>
        <v>0</v>
      </c>
      <c r="D828" s="190">
        <f>SUM(D829:D838)</f>
        <v>0</v>
      </c>
    </row>
    <row r="829" s="177" customFormat="1" customHeight="1" spans="1:4">
      <c r="A829" s="188">
        <v>2111401</v>
      </c>
      <c r="B829" s="188" t="s">
        <v>331</v>
      </c>
      <c r="C829" s="190"/>
      <c r="D829" s="192"/>
    </row>
    <row r="830" s="177" customFormat="1" customHeight="1" spans="1:4">
      <c r="A830" s="188">
        <v>2111402</v>
      </c>
      <c r="B830" s="188" t="s">
        <v>332</v>
      </c>
      <c r="C830" s="190"/>
      <c r="D830" s="192"/>
    </row>
    <row r="831" s="177" customFormat="1" customHeight="1" spans="1:4">
      <c r="A831" s="188">
        <v>2111403</v>
      </c>
      <c r="B831" s="188" t="s">
        <v>333</v>
      </c>
      <c r="C831" s="190"/>
      <c r="D831" s="192"/>
    </row>
    <row r="832" s="177" customFormat="1" customHeight="1" spans="1:4">
      <c r="A832" s="188">
        <v>2111406</v>
      </c>
      <c r="B832" s="188" t="s">
        <v>935</v>
      </c>
      <c r="C832" s="190"/>
      <c r="D832" s="192"/>
    </row>
    <row r="833" s="177" customFormat="1" customHeight="1" spans="1:4">
      <c r="A833" s="188">
        <v>2111407</v>
      </c>
      <c r="B833" s="188" t="s">
        <v>936</v>
      </c>
      <c r="C833" s="190"/>
      <c r="D833" s="192"/>
    </row>
    <row r="834" s="177" customFormat="1" customHeight="1" spans="1:4">
      <c r="A834" s="188">
        <v>2111408</v>
      </c>
      <c r="B834" s="188" t="s">
        <v>937</v>
      </c>
      <c r="C834" s="190"/>
      <c r="D834" s="192"/>
    </row>
    <row r="835" s="177" customFormat="1" customHeight="1" spans="1:4">
      <c r="A835" s="188">
        <v>2111411</v>
      </c>
      <c r="B835" s="188" t="s">
        <v>371</v>
      </c>
      <c r="C835" s="190"/>
      <c r="D835" s="192"/>
    </row>
    <row r="836" s="177" customFormat="1" customHeight="1" spans="1:4">
      <c r="A836" s="188">
        <v>2111413</v>
      </c>
      <c r="B836" s="188" t="s">
        <v>938</v>
      </c>
      <c r="C836" s="190"/>
      <c r="D836" s="192"/>
    </row>
    <row r="837" s="177" customFormat="1" customHeight="1" spans="1:4">
      <c r="A837" s="188">
        <v>2111450</v>
      </c>
      <c r="B837" s="188" t="s">
        <v>340</v>
      </c>
      <c r="C837" s="190"/>
      <c r="D837" s="192"/>
    </row>
    <row r="838" s="177" customFormat="1" customHeight="1" spans="1:4">
      <c r="A838" s="188">
        <v>2111499</v>
      </c>
      <c r="B838" s="188" t="s">
        <v>939</v>
      </c>
      <c r="C838" s="190"/>
      <c r="D838" s="192"/>
    </row>
    <row r="839" s="177" customFormat="1" customHeight="1" spans="1:4">
      <c r="A839" s="188">
        <v>21199</v>
      </c>
      <c r="B839" s="189" t="s">
        <v>940</v>
      </c>
      <c r="C839" s="190">
        <f>C840</f>
        <v>1169</v>
      </c>
      <c r="D839" s="190">
        <f>D840</f>
        <v>0</v>
      </c>
    </row>
    <row r="840" s="177" customFormat="1" customHeight="1" spans="1:4">
      <c r="A840" s="188">
        <v>2119999</v>
      </c>
      <c r="B840" s="188" t="s">
        <v>941</v>
      </c>
      <c r="C840" s="190">
        <v>1169</v>
      </c>
      <c r="D840" s="192"/>
    </row>
    <row r="841" s="177" customFormat="1" customHeight="1" spans="1:4">
      <c r="A841" s="188">
        <v>212</v>
      </c>
      <c r="B841" s="189" t="s">
        <v>942</v>
      </c>
      <c r="C841" s="190">
        <f>C842+C853+C855+C858+C860+C862</f>
        <v>33177</v>
      </c>
      <c r="D841" s="190">
        <f>D842+D853+D855+D858+D860+D862</f>
        <v>16412.6257</v>
      </c>
    </row>
    <row r="842" s="177" customFormat="1" customHeight="1" spans="1:4">
      <c r="A842" s="188">
        <v>21201</v>
      </c>
      <c r="B842" s="189" t="s">
        <v>943</v>
      </c>
      <c r="C842" s="190">
        <f>SUM(C843:C852)</f>
        <v>12510</v>
      </c>
      <c r="D842" s="190">
        <f>SUM(D843:D852)</f>
        <v>3276.7469</v>
      </c>
    </row>
    <row r="843" s="177" customFormat="1" customHeight="1" spans="1:4">
      <c r="A843" s="188">
        <v>2120101</v>
      </c>
      <c r="B843" s="188" t="s">
        <v>331</v>
      </c>
      <c r="C843" s="190">
        <v>7978</v>
      </c>
      <c r="D843" s="192">
        <v>662.2943</v>
      </c>
    </row>
    <row r="844" s="177" customFormat="1" customHeight="1" spans="1:4">
      <c r="A844" s="188">
        <v>2120102</v>
      </c>
      <c r="B844" s="188" t="s">
        <v>332</v>
      </c>
      <c r="C844" s="190">
        <v>8</v>
      </c>
      <c r="D844" s="192"/>
    </row>
    <row r="845" s="177" customFormat="1" customHeight="1" spans="1:4">
      <c r="A845" s="188">
        <v>2120103</v>
      </c>
      <c r="B845" s="188" t="s">
        <v>333</v>
      </c>
      <c r="C845" s="190"/>
      <c r="D845" s="192"/>
    </row>
    <row r="846" s="177" customFormat="1" customHeight="1" spans="1:4">
      <c r="A846" s="188">
        <v>2120104</v>
      </c>
      <c r="B846" s="188" t="s">
        <v>944</v>
      </c>
      <c r="C846" s="190">
        <v>1836</v>
      </c>
      <c r="D846" s="192">
        <v>965.285</v>
      </c>
    </row>
    <row r="847" s="177" customFormat="1" customHeight="1" spans="1:4">
      <c r="A847" s="188">
        <v>2120105</v>
      </c>
      <c r="B847" s="188" t="s">
        <v>945</v>
      </c>
      <c r="C847" s="190"/>
      <c r="D847" s="192"/>
    </row>
    <row r="848" s="177" customFormat="1" customHeight="1" spans="1:4">
      <c r="A848" s="188">
        <v>2120106</v>
      </c>
      <c r="B848" s="188" t="s">
        <v>946</v>
      </c>
      <c r="C848" s="190"/>
      <c r="D848" s="192"/>
    </row>
    <row r="849" s="177" customFormat="1" customHeight="1" spans="1:4">
      <c r="A849" s="188">
        <v>2120107</v>
      </c>
      <c r="B849" s="188" t="s">
        <v>947</v>
      </c>
      <c r="C849" s="190"/>
      <c r="D849" s="192"/>
    </row>
    <row r="850" s="177" customFormat="1" customHeight="1" spans="1:4">
      <c r="A850" s="188">
        <v>2120109</v>
      </c>
      <c r="B850" s="188" t="s">
        <v>948</v>
      </c>
      <c r="C850" s="190"/>
      <c r="D850" s="192"/>
    </row>
    <row r="851" s="177" customFormat="1" customHeight="1" spans="1:4">
      <c r="A851" s="188">
        <v>2120110</v>
      </c>
      <c r="B851" s="188" t="s">
        <v>949</v>
      </c>
      <c r="C851" s="190"/>
      <c r="D851" s="192"/>
    </row>
    <row r="852" s="177" customFormat="1" customHeight="1" spans="1:4">
      <c r="A852" s="188">
        <v>2120199</v>
      </c>
      <c r="B852" s="188" t="s">
        <v>950</v>
      </c>
      <c r="C852" s="190">
        <v>2688</v>
      </c>
      <c r="D852" s="192">
        <v>1649.1676</v>
      </c>
    </row>
    <row r="853" s="177" customFormat="1" customHeight="1" spans="1:4">
      <c r="A853" s="188">
        <v>21202</v>
      </c>
      <c r="B853" s="189" t="s">
        <v>951</v>
      </c>
      <c r="C853" s="190">
        <f>C854</f>
        <v>260</v>
      </c>
      <c r="D853" s="190">
        <f>D854</f>
        <v>0</v>
      </c>
    </row>
    <row r="854" s="177" customFormat="1" customHeight="1" spans="1:4">
      <c r="A854" s="188">
        <v>2120201</v>
      </c>
      <c r="B854" s="188" t="s">
        <v>952</v>
      </c>
      <c r="C854" s="190">
        <v>260</v>
      </c>
      <c r="D854" s="192"/>
    </row>
    <row r="855" s="177" customFormat="1" customHeight="1" spans="1:4">
      <c r="A855" s="188">
        <v>21203</v>
      </c>
      <c r="B855" s="189" t="s">
        <v>953</v>
      </c>
      <c r="C855" s="190">
        <f>SUM(C856:C857)</f>
        <v>11838</v>
      </c>
      <c r="D855" s="190">
        <f>SUM(D856:D857)</f>
        <v>4420</v>
      </c>
    </row>
    <row r="856" s="177" customFormat="1" customHeight="1" spans="1:4">
      <c r="A856" s="188">
        <v>2120303</v>
      </c>
      <c r="B856" s="188" t="s">
        <v>954</v>
      </c>
      <c r="C856" s="190">
        <v>9947</v>
      </c>
      <c r="D856" s="192">
        <v>4420</v>
      </c>
    </row>
    <row r="857" s="177" customFormat="1" customHeight="1" spans="1:4">
      <c r="A857" s="188">
        <v>2120399</v>
      </c>
      <c r="B857" s="188" t="s">
        <v>955</v>
      </c>
      <c r="C857" s="190">
        <v>1891</v>
      </c>
      <c r="D857" s="192"/>
    </row>
    <row r="858" s="177" customFormat="1" customHeight="1" spans="1:4">
      <c r="A858" s="188">
        <v>21205</v>
      </c>
      <c r="B858" s="189" t="s">
        <v>956</v>
      </c>
      <c r="C858" s="190">
        <f t="shared" ref="C858:C862" si="0">C859</f>
        <v>6895</v>
      </c>
      <c r="D858" s="190">
        <f t="shared" ref="D858:D862" si="1">D859</f>
        <v>5998.6911</v>
      </c>
    </row>
    <row r="859" s="177" customFormat="1" customHeight="1" spans="1:4">
      <c r="A859" s="188">
        <v>2120501</v>
      </c>
      <c r="B859" s="188" t="s">
        <v>957</v>
      </c>
      <c r="C859" s="190">
        <v>6895</v>
      </c>
      <c r="D859" s="192">
        <v>5998.6911</v>
      </c>
    </row>
    <row r="860" s="177" customFormat="1" customHeight="1" spans="1:4">
      <c r="A860" s="188">
        <v>21206</v>
      </c>
      <c r="B860" s="189" t="s">
        <v>958</v>
      </c>
      <c r="C860" s="190">
        <f t="shared" si="0"/>
        <v>243</v>
      </c>
      <c r="D860" s="190">
        <f t="shared" si="1"/>
        <v>217.1877</v>
      </c>
    </row>
    <row r="861" s="177" customFormat="1" customHeight="1" spans="1:4">
      <c r="A861" s="188">
        <v>2120601</v>
      </c>
      <c r="B861" s="188" t="s">
        <v>959</v>
      </c>
      <c r="C861" s="190">
        <v>243</v>
      </c>
      <c r="D861" s="192">
        <v>217.1877</v>
      </c>
    </row>
    <row r="862" s="177" customFormat="1" customHeight="1" spans="1:4">
      <c r="A862" s="188">
        <v>21299</v>
      </c>
      <c r="B862" s="189" t="s">
        <v>960</v>
      </c>
      <c r="C862" s="190">
        <f t="shared" si="0"/>
        <v>1431</v>
      </c>
      <c r="D862" s="190">
        <f t="shared" si="1"/>
        <v>2500</v>
      </c>
    </row>
    <row r="863" s="177" customFormat="1" customHeight="1" spans="1:4">
      <c r="A863" s="188">
        <v>2129999</v>
      </c>
      <c r="B863" s="188" t="s">
        <v>961</v>
      </c>
      <c r="C863" s="190">
        <v>1431</v>
      </c>
      <c r="D863" s="192">
        <v>2500</v>
      </c>
    </row>
    <row r="864" s="177" customFormat="1" customHeight="1" spans="1:4">
      <c r="A864" s="188">
        <v>213</v>
      </c>
      <c r="B864" s="189" t="s">
        <v>962</v>
      </c>
      <c r="C864" s="190">
        <f>C865+C891+C914+C942+C953+C960+C966+C969</f>
        <v>70946</v>
      </c>
      <c r="D864" s="190">
        <f>D865+D891+D914+D942+D953+D960+D966+D969</f>
        <v>49338.879</v>
      </c>
    </row>
    <row r="865" s="177" customFormat="1" customHeight="1" spans="1:4">
      <c r="A865" s="188">
        <v>21301</v>
      </c>
      <c r="B865" s="189" t="s">
        <v>963</v>
      </c>
      <c r="C865" s="190">
        <f>SUM(C866:C890)</f>
        <v>21650</v>
      </c>
      <c r="D865" s="190">
        <f>SUM(D866:D890)</f>
        <v>26707.4925</v>
      </c>
    </row>
    <row r="866" s="177" customFormat="1" customHeight="1" spans="1:4">
      <c r="A866" s="188">
        <v>2130101</v>
      </c>
      <c r="B866" s="188" t="s">
        <v>331</v>
      </c>
      <c r="C866" s="190">
        <v>2534</v>
      </c>
      <c r="D866" s="192">
        <v>2612.1293</v>
      </c>
    </row>
    <row r="867" s="177" customFormat="1" customHeight="1" spans="1:4">
      <c r="A867" s="188">
        <v>2130102</v>
      </c>
      <c r="B867" s="188" t="s">
        <v>332</v>
      </c>
      <c r="C867" s="190"/>
      <c r="D867" s="192"/>
    </row>
    <row r="868" s="177" customFormat="1" customHeight="1" spans="1:4">
      <c r="A868" s="188">
        <v>2130103</v>
      </c>
      <c r="B868" s="188" t="s">
        <v>333</v>
      </c>
      <c r="C868" s="190"/>
      <c r="D868" s="192"/>
    </row>
    <row r="869" s="177" customFormat="1" customHeight="1" spans="1:4">
      <c r="A869" s="188">
        <v>2130104</v>
      </c>
      <c r="B869" s="188" t="s">
        <v>340</v>
      </c>
      <c r="C869" s="190">
        <v>1098</v>
      </c>
      <c r="D869" s="192">
        <v>1014.502</v>
      </c>
    </row>
    <row r="870" s="177" customFormat="1" customHeight="1" spans="1:4">
      <c r="A870" s="188">
        <v>2130105</v>
      </c>
      <c r="B870" s="188" t="s">
        <v>964</v>
      </c>
      <c r="C870" s="190">
        <v>18</v>
      </c>
      <c r="D870" s="192"/>
    </row>
    <row r="871" s="177" customFormat="1" customHeight="1" spans="1:4">
      <c r="A871" s="188">
        <v>2130106</v>
      </c>
      <c r="B871" s="188" t="s">
        <v>965</v>
      </c>
      <c r="C871" s="190">
        <v>143</v>
      </c>
      <c r="D871" s="192"/>
    </row>
    <row r="872" s="177" customFormat="1" customHeight="1" spans="1:4">
      <c r="A872" s="188">
        <v>2130108</v>
      </c>
      <c r="B872" s="188" t="s">
        <v>966</v>
      </c>
      <c r="C872" s="190">
        <v>258</v>
      </c>
      <c r="D872" s="192"/>
    </row>
    <row r="873" s="177" customFormat="1" customHeight="1" spans="1:4">
      <c r="A873" s="188">
        <v>2130109</v>
      </c>
      <c r="B873" s="188" t="s">
        <v>967</v>
      </c>
      <c r="C873" s="190">
        <v>89</v>
      </c>
      <c r="D873" s="192"/>
    </row>
    <row r="874" s="177" customFormat="1" customHeight="1" spans="1:4">
      <c r="A874" s="188">
        <v>2130110</v>
      </c>
      <c r="B874" s="188" t="s">
        <v>968</v>
      </c>
      <c r="C874" s="190"/>
      <c r="D874" s="192"/>
    </row>
    <row r="875" s="177" customFormat="1" customHeight="1" spans="1:4">
      <c r="A875" s="188">
        <v>2130111</v>
      </c>
      <c r="B875" s="188" t="s">
        <v>969</v>
      </c>
      <c r="C875" s="190"/>
      <c r="D875" s="192"/>
    </row>
    <row r="876" s="177" customFormat="1" customHeight="1" spans="1:4">
      <c r="A876" s="188">
        <v>2130112</v>
      </c>
      <c r="B876" s="188" t="s">
        <v>970</v>
      </c>
      <c r="C876" s="190"/>
      <c r="D876" s="192"/>
    </row>
    <row r="877" s="177" customFormat="1" customHeight="1" spans="1:4">
      <c r="A877" s="188">
        <v>2130114</v>
      </c>
      <c r="B877" s="188" t="s">
        <v>971</v>
      </c>
      <c r="C877" s="190"/>
      <c r="D877" s="192"/>
    </row>
    <row r="878" s="177" customFormat="1" customHeight="1" spans="1:4">
      <c r="A878" s="188">
        <v>2130119</v>
      </c>
      <c r="B878" s="188" t="s">
        <v>972</v>
      </c>
      <c r="C878" s="190">
        <v>570</v>
      </c>
      <c r="D878" s="192"/>
    </row>
    <row r="879" s="177" customFormat="1" customHeight="1" spans="1:4">
      <c r="A879" s="188">
        <v>2130120</v>
      </c>
      <c r="B879" s="188" t="s">
        <v>973</v>
      </c>
      <c r="C879" s="190">
        <v>3500</v>
      </c>
      <c r="D879" s="192"/>
    </row>
    <row r="880" s="177" customFormat="1" customHeight="1" spans="1:4">
      <c r="A880" s="188">
        <v>2130121</v>
      </c>
      <c r="B880" s="188" t="s">
        <v>974</v>
      </c>
      <c r="C880" s="190">
        <v>193</v>
      </c>
      <c r="D880" s="192"/>
    </row>
    <row r="881" s="177" customFormat="1" customHeight="1" spans="1:4">
      <c r="A881" s="188">
        <v>2130122</v>
      </c>
      <c r="B881" s="188" t="s">
        <v>975</v>
      </c>
      <c r="C881" s="190">
        <v>1298</v>
      </c>
      <c r="D881" s="192">
        <v>22882</v>
      </c>
    </row>
    <row r="882" s="177" customFormat="1" customHeight="1" spans="1:4">
      <c r="A882" s="188">
        <v>2130124</v>
      </c>
      <c r="B882" s="188" t="s">
        <v>976</v>
      </c>
      <c r="C882" s="190">
        <v>255</v>
      </c>
      <c r="D882" s="192">
        <v>198.8612</v>
      </c>
    </row>
    <row r="883" s="177" customFormat="1" customHeight="1" spans="1:4">
      <c r="A883" s="188">
        <v>2130125</v>
      </c>
      <c r="B883" s="188" t="s">
        <v>977</v>
      </c>
      <c r="C883" s="190"/>
      <c r="D883" s="192"/>
    </row>
    <row r="884" s="177" customFormat="1" customHeight="1" spans="1:4">
      <c r="A884" s="188">
        <v>2130126</v>
      </c>
      <c r="B884" s="188" t="s">
        <v>978</v>
      </c>
      <c r="C884" s="190">
        <v>35</v>
      </c>
      <c r="D884" s="192"/>
    </row>
    <row r="885" s="177" customFormat="1" customHeight="1" spans="1:4">
      <c r="A885" s="188">
        <v>2130135</v>
      </c>
      <c r="B885" s="188" t="s">
        <v>979</v>
      </c>
      <c r="C885" s="190">
        <v>318</v>
      </c>
      <c r="D885" s="192"/>
    </row>
    <row r="886" s="177" customFormat="1" customHeight="1" spans="1:4">
      <c r="A886" s="188">
        <v>2130142</v>
      </c>
      <c r="B886" s="188" t="s">
        <v>980</v>
      </c>
      <c r="C886" s="190">
        <v>4766</v>
      </c>
      <c r="D886" s="192"/>
    </row>
    <row r="887" s="177" customFormat="1" customHeight="1" spans="1:4">
      <c r="A887" s="188">
        <v>2130148</v>
      </c>
      <c r="B887" s="188" t="s">
        <v>981</v>
      </c>
      <c r="C887" s="190">
        <v>303</v>
      </c>
      <c r="D887" s="192"/>
    </row>
    <row r="888" s="177" customFormat="1" customHeight="1" spans="1:4">
      <c r="A888" s="188">
        <v>2130152</v>
      </c>
      <c r="B888" s="188" t="s">
        <v>982</v>
      </c>
      <c r="C888" s="190">
        <v>8</v>
      </c>
      <c r="D888" s="192"/>
    </row>
    <row r="889" s="177" customFormat="1" customHeight="1" spans="1:4">
      <c r="A889" s="188">
        <v>2130153</v>
      </c>
      <c r="B889" s="188" t="s">
        <v>983</v>
      </c>
      <c r="C889" s="190">
        <v>5004</v>
      </c>
      <c r="D889" s="192"/>
    </row>
    <row r="890" s="177" customFormat="1" customHeight="1" spans="1:4">
      <c r="A890" s="188">
        <v>2130199</v>
      </c>
      <c r="B890" s="188" t="s">
        <v>984</v>
      </c>
      <c r="C890" s="190">
        <v>1260</v>
      </c>
      <c r="D890" s="192"/>
    </row>
    <row r="891" s="177" customFormat="1" customHeight="1" spans="1:4">
      <c r="A891" s="188">
        <v>21302</v>
      </c>
      <c r="B891" s="189" t="s">
        <v>985</v>
      </c>
      <c r="C891" s="190">
        <f>SUM(C892:C913)</f>
        <v>4771</v>
      </c>
      <c r="D891" s="190">
        <f>SUM(D892:D913)</f>
        <v>2549.4137</v>
      </c>
    </row>
    <row r="892" s="177" customFormat="1" customHeight="1" spans="1:4">
      <c r="A892" s="188">
        <v>2130201</v>
      </c>
      <c r="B892" s="188" t="s">
        <v>331</v>
      </c>
      <c r="C892" s="190">
        <v>1970</v>
      </c>
      <c r="D892" s="192">
        <v>1620.3595</v>
      </c>
    </row>
    <row r="893" s="177" customFormat="1" customHeight="1" spans="1:4">
      <c r="A893" s="188">
        <v>2130202</v>
      </c>
      <c r="B893" s="188" t="s">
        <v>332</v>
      </c>
      <c r="C893" s="190"/>
      <c r="D893" s="192"/>
    </row>
    <row r="894" s="177" customFormat="1" customHeight="1" spans="1:4">
      <c r="A894" s="188">
        <v>2130203</v>
      </c>
      <c r="B894" s="188" t="s">
        <v>333</v>
      </c>
      <c r="C894" s="190"/>
      <c r="D894" s="192"/>
    </row>
    <row r="895" s="177" customFormat="1" customHeight="1" spans="1:4">
      <c r="A895" s="188">
        <v>2130204</v>
      </c>
      <c r="B895" s="188" t="s">
        <v>986</v>
      </c>
      <c r="C895" s="190">
        <v>136</v>
      </c>
      <c r="D895" s="192">
        <v>704.0542</v>
      </c>
    </row>
    <row r="896" s="177" customFormat="1" customHeight="1" spans="1:4">
      <c r="A896" s="188">
        <v>2130205</v>
      </c>
      <c r="B896" s="188" t="s">
        <v>987</v>
      </c>
      <c r="C896" s="190">
        <v>1059</v>
      </c>
      <c r="D896" s="192"/>
    </row>
    <row r="897" s="177" customFormat="1" customHeight="1" spans="1:4">
      <c r="A897" s="188">
        <v>2130206</v>
      </c>
      <c r="B897" s="188" t="s">
        <v>988</v>
      </c>
      <c r="C897" s="190"/>
      <c r="D897" s="192"/>
    </row>
    <row r="898" s="177" customFormat="1" customHeight="1" spans="1:4">
      <c r="A898" s="188">
        <v>2130207</v>
      </c>
      <c r="B898" s="188" t="s">
        <v>989</v>
      </c>
      <c r="C898" s="190">
        <v>738</v>
      </c>
      <c r="D898" s="192"/>
    </row>
    <row r="899" s="177" customFormat="1" customHeight="1" spans="1:4">
      <c r="A899" s="188">
        <v>2130209</v>
      </c>
      <c r="B899" s="188" t="s">
        <v>990</v>
      </c>
      <c r="C899" s="190">
        <v>49</v>
      </c>
      <c r="D899" s="192"/>
    </row>
    <row r="900" s="177" customFormat="1" customHeight="1" spans="1:4">
      <c r="A900" s="188">
        <v>2130211</v>
      </c>
      <c r="B900" s="188" t="s">
        <v>991</v>
      </c>
      <c r="C900" s="190">
        <v>41</v>
      </c>
      <c r="D900" s="192"/>
    </row>
    <row r="901" s="177" customFormat="1" customHeight="1" spans="1:4">
      <c r="A901" s="188">
        <v>2130212</v>
      </c>
      <c r="B901" s="188" t="s">
        <v>992</v>
      </c>
      <c r="C901" s="190"/>
      <c r="D901" s="192"/>
    </row>
    <row r="902" s="177" customFormat="1" customHeight="1" spans="1:4">
      <c r="A902" s="188">
        <v>2130213</v>
      </c>
      <c r="B902" s="188" t="s">
        <v>993</v>
      </c>
      <c r="C902" s="190"/>
      <c r="D902" s="192"/>
    </row>
    <row r="903" s="177" customFormat="1" customHeight="1" spans="1:4">
      <c r="A903" s="188">
        <v>2130217</v>
      </c>
      <c r="B903" s="188" t="s">
        <v>994</v>
      </c>
      <c r="C903" s="190"/>
      <c r="D903" s="192"/>
    </row>
    <row r="904" s="177" customFormat="1" customHeight="1" spans="1:4">
      <c r="A904" s="188">
        <v>2130220</v>
      </c>
      <c r="B904" s="188" t="s">
        <v>995</v>
      </c>
      <c r="C904" s="190"/>
      <c r="D904" s="192"/>
    </row>
    <row r="905" s="177" customFormat="1" customHeight="1" spans="1:4">
      <c r="A905" s="188">
        <v>2130221</v>
      </c>
      <c r="B905" s="188" t="s">
        <v>996</v>
      </c>
      <c r="C905" s="190">
        <v>184</v>
      </c>
      <c r="D905" s="192"/>
    </row>
    <row r="906" s="177" customFormat="1" customHeight="1" spans="1:4">
      <c r="A906" s="188">
        <v>2130223</v>
      </c>
      <c r="B906" s="188" t="s">
        <v>997</v>
      </c>
      <c r="C906" s="190"/>
      <c r="D906" s="192"/>
    </row>
    <row r="907" s="177" customFormat="1" customHeight="1" spans="1:4">
      <c r="A907" s="188">
        <v>2130226</v>
      </c>
      <c r="B907" s="188" t="s">
        <v>998</v>
      </c>
      <c r="C907" s="190"/>
      <c r="D907" s="192"/>
    </row>
    <row r="908" s="177" customFormat="1" customHeight="1" spans="1:4">
      <c r="A908" s="188">
        <v>2130227</v>
      </c>
      <c r="B908" s="188" t="s">
        <v>999</v>
      </c>
      <c r="C908" s="190"/>
      <c r="D908" s="192"/>
    </row>
    <row r="909" s="177" customFormat="1" customHeight="1" spans="1:4">
      <c r="A909" s="188">
        <v>2130234</v>
      </c>
      <c r="B909" s="188" t="s">
        <v>1000</v>
      </c>
      <c r="C909" s="190">
        <v>343</v>
      </c>
      <c r="D909" s="192">
        <v>56</v>
      </c>
    </row>
    <row r="910" s="177" customFormat="1" customHeight="1" spans="1:4">
      <c r="A910" s="188">
        <v>2130236</v>
      </c>
      <c r="B910" s="188" t="s">
        <v>1001</v>
      </c>
      <c r="C910" s="190"/>
      <c r="D910" s="192"/>
    </row>
    <row r="911" s="177" customFormat="1" customHeight="1" spans="1:4">
      <c r="A911" s="188">
        <v>2130237</v>
      </c>
      <c r="B911" s="188" t="s">
        <v>970</v>
      </c>
      <c r="C911" s="190"/>
      <c r="D911" s="192"/>
    </row>
    <row r="912" s="177" customFormat="1" customHeight="1" spans="1:4">
      <c r="A912" s="188">
        <v>2130238</v>
      </c>
      <c r="B912" s="188" t="s">
        <v>1002</v>
      </c>
      <c r="C912" s="190"/>
      <c r="D912" s="192"/>
    </row>
    <row r="913" s="177" customFormat="1" customHeight="1" spans="1:4">
      <c r="A913" s="188">
        <v>2130299</v>
      </c>
      <c r="B913" s="188" t="s">
        <v>1003</v>
      </c>
      <c r="C913" s="190">
        <v>251</v>
      </c>
      <c r="D913" s="192">
        <v>169</v>
      </c>
    </row>
    <row r="914" s="177" customFormat="1" customHeight="1" spans="1:4">
      <c r="A914" s="188">
        <v>21303</v>
      </c>
      <c r="B914" s="189" t="s">
        <v>1004</v>
      </c>
      <c r="C914" s="190">
        <f>SUM(C915:C941)</f>
        <v>16803</v>
      </c>
      <c r="D914" s="190">
        <f>SUM(D915:D941)</f>
        <v>1777.0528</v>
      </c>
    </row>
    <row r="915" s="177" customFormat="1" customHeight="1" spans="1:4">
      <c r="A915" s="188">
        <v>2130301</v>
      </c>
      <c r="B915" s="188" t="s">
        <v>331</v>
      </c>
      <c r="C915" s="190">
        <v>1932</v>
      </c>
      <c r="D915" s="192">
        <v>1139.0983</v>
      </c>
    </row>
    <row r="916" s="177" customFormat="1" customHeight="1" spans="1:4">
      <c r="A916" s="188">
        <v>2130302</v>
      </c>
      <c r="B916" s="188" t="s">
        <v>332</v>
      </c>
      <c r="C916" s="190"/>
      <c r="D916" s="192"/>
    </row>
    <row r="917" s="177" customFormat="1" customHeight="1" spans="1:4">
      <c r="A917" s="188">
        <v>2130303</v>
      </c>
      <c r="B917" s="188" t="s">
        <v>333</v>
      </c>
      <c r="C917" s="190"/>
      <c r="D917" s="192"/>
    </row>
    <row r="918" s="177" customFormat="1" customHeight="1" spans="1:4">
      <c r="A918" s="188">
        <v>2130304</v>
      </c>
      <c r="B918" s="188" t="s">
        <v>1005</v>
      </c>
      <c r="C918" s="190">
        <v>55</v>
      </c>
      <c r="D918" s="192"/>
    </row>
    <row r="919" s="177" customFormat="1" customHeight="1" spans="1:4">
      <c r="A919" s="188">
        <v>2130305</v>
      </c>
      <c r="B919" s="188" t="s">
        <v>1006</v>
      </c>
      <c r="C919" s="190">
        <v>10766</v>
      </c>
      <c r="D919" s="192"/>
    </row>
    <row r="920" s="177" customFormat="1" customHeight="1" spans="1:4">
      <c r="A920" s="188">
        <v>2130306</v>
      </c>
      <c r="B920" s="188" t="s">
        <v>1007</v>
      </c>
      <c r="C920" s="190">
        <v>1468</v>
      </c>
      <c r="D920" s="192">
        <v>637.9545</v>
      </c>
    </row>
    <row r="921" s="177" customFormat="1" customHeight="1" spans="1:4">
      <c r="A921" s="188">
        <v>2130307</v>
      </c>
      <c r="B921" s="188" t="s">
        <v>1008</v>
      </c>
      <c r="C921" s="190"/>
      <c r="D921" s="192"/>
    </row>
    <row r="922" s="177" customFormat="1" customHeight="1" spans="1:4">
      <c r="A922" s="188">
        <v>2130308</v>
      </c>
      <c r="B922" s="188" t="s">
        <v>1009</v>
      </c>
      <c r="C922" s="190">
        <v>72</v>
      </c>
      <c r="D922" s="192"/>
    </row>
    <row r="923" s="177" customFormat="1" customHeight="1" spans="1:4">
      <c r="A923" s="188">
        <v>2130309</v>
      </c>
      <c r="B923" s="188" t="s">
        <v>1010</v>
      </c>
      <c r="C923" s="190"/>
      <c r="D923" s="192"/>
    </row>
    <row r="924" s="177" customFormat="1" customHeight="1" spans="1:4">
      <c r="A924" s="188">
        <v>2130310</v>
      </c>
      <c r="B924" s="188" t="s">
        <v>1011</v>
      </c>
      <c r="C924" s="190">
        <v>412</v>
      </c>
      <c r="D924" s="192"/>
    </row>
    <row r="925" s="177" customFormat="1" customHeight="1" spans="1:4">
      <c r="A925" s="188">
        <v>2130311</v>
      </c>
      <c r="B925" s="188" t="s">
        <v>1012</v>
      </c>
      <c r="C925" s="190"/>
      <c r="D925" s="192"/>
    </row>
    <row r="926" s="177" customFormat="1" customHeight="1" spans="1:4">
      <c r="A926" s="188">
        <v>2130312</v>
      </c>
      <c r="B926" s="188" t="s">
        <v>1013</v>
      </c>
      <c r="C926" s="190"/>
      <c r="D926" s="192"/>
    </row>
    <row r="927" s="177" customFormat="1" customHeight="1" spans="1:4">
      <c r="A927" s="188">
        <v>2130313</v>
      </c>
      <c r="B927" s="188" t="s">
        <v>1014</v>
      </c>
      <c r="C927" s="190"/>
      <c r="D927" s="192"/>
    </row>
    <row r="928" s="177" customFormat="1" customHeight="1" spans="1:4">
      <c r="A928" s="188">
        <v>2130314</v>
      </c>
      <c r="B928" s="188" t="s">
        <v>1015</v>
      </c>
      <c r="C928" s="190">
        <v>318</v>
      </c>
      <c r="D928" s="192"/>
    </row>
    <row r="929" s="177" customFormat="1" customHeight="1" spans="1:4">
      <c r="A929" s="188">
        <v>2130315</v>
      </c>
      <c r="B929" s="188" t="s">
        <v>1016</v>
      </c>
      <c r="C929" s="190">
        <v>96</v>
      </c>
      <c r="D929" s="192"/>
    </row>
    <row r="930" s="177" customFormat="1" customHeight="1" spans="1:4">
      <c r="A930" s="188">
        <v>2130316</v>
      </c>
      <c r="B930" s="188" t="s">
        <v>1017</v>
      </c>
      <c r="C930" s="190">
        <v>241</v>
      </c>
      <c r="D930" s="192"/>
    </row>
    <row r="931" s="177" customFormat="1" customHeight="1" spans="1:4">
      <c r="A931" s="188">
        <v>2130317</v>
      </c>
      <c r="B931" s="188" t="s">
        <v>1018</v>
      </c>
      <c r="C931" s="190"/>
      <c r="D931" s="192"/>
    </row>
    <row r="932" s="177" customFormat="1" customHeight="1" spans="1:4">
      <c r="A932" s="188">
        <v>2130318</v>
      </c>
      <c r="B932" s="188" t="s">
        <v>1019</v>
      </c>
      <c r="C932" s="190"/>
      <c r="D932" s="192"/>
    </row>
    <row r="933" s="177" customFormat="1" customHeight="1" spans="1:4">
      <c r="A933" s="188">
        <v>2130319</v>
      </c>
      <c r="B933" s="188" t="s">
        <v>1020</v>
      </c>
      <c r="C933" s="190"/>
      <c r="D933" s="192"/>
    </row>
    <row r="934" s="177" customFormat="1" customHeight="1" spans="1:4">
      <c r="A934" s="188">
        <v>2130321</v>
      </c>
      <c r="B934" s="188" t="s">
        <v>1021</v>
      </c>
      <c r="C934" s="190">
        <v>26</v>
      </c>
      <c r="D934" s="192"/>
    </row>
    <row r="935" s="177" customFormat="1" customHeight="1" spans="1:4">
      <c r="A935" s="188">
        <v>2130322</v>
      </c>
      <c r="B935" s="188" t="s">
        <v>1022</v>
      </c>
      <c r="C935" s="190"/>
      <c r="D935" s="192"/>
    </row>
    <row r="936" s="177" customFormat="1" customHeight="1" spans="1:4">
      <c r="A936" s="188">
        <v>2130333</v>
      </c>
      <c r="B936" s="188" t="s">
        <v>997</v>
      </c>
      <c r="C936" s="190"/>
      <c r="D936" s="192"/>
    </row>
    <row r="937" s="177" customFormat="1" customHeight="1" spans="1:4">
      <c r="A937" s="188">
        <v>2130334</v>
      </c>
      <c r="B937" s="188" t="s">
        <v>1023</v>
      </c>
      <c r="C937" s="190"/>
      <c r="D937" s="192"/>
    </row>
    <row r="938" s="177" customFormat="1" customHeight="1" spans="1:4">
      <c r="A938" s="188">
        <v>2130335</v>
      </c>
      <c r="B938" s="188" t="s">
        <v>1024</v>
      </c>
      <c r="C938" s="190">
        <v>44</v>
      </c>
      <c r="D938" s="192"/>
    </row>
    <row r="939" s="177" customFormat="1" customHeight="1" spans="1:4">
      <c r="A939" s="188">
        <v>2130336</v>
      </c>
      <c r="B939" s="188" t="s">
        <v>1025</v>
      </c>
      <c r="C939" s="190"/>
      <c r="D939" s="192"/>
    </row>
    <row r="940" s="177" customFormat="1" customHeight="1" spans="1:4">
      <c r="A940" s="188">
        <v>2130337</v>
      </c>
      <c r="B940" s="188" t="s">
        <v>1026</v>
      </c>
      <c r="C940" s="190"/>
      <c r="D940" s="192"/>
    </row>
    <row r="941" s="177" customFormat="1" customHeight="1" spans="1:4">
      <c r="A941" s="188">
        <v>2130399</v>
      </c>
      <c r="B941" s="188" t="s">
        <v>1027</v>
      </c>
      <c r="C941" s="190">
        <v>1373</v>
      </c>
      <c r="D941" s="192"/>
    </row>
    <row r="942" s="177" customFormat="1" customHeight="1" spans="1:4">
      <c r="A942" s="188">
        <v>21305</v>
      </c>
      <c r="B942" s="189" t="s">
        <v>1028</v>
      </c>
      <c r="C942" s="190">
        <f>SUM(C943:C952)</f>
        <v>14651</v>
      </c>
      <c r="D942" s="190">
        <f>SUM(D943:D952)</f>
        <v>0</v>
      </c>
    </row>
    <row r="943" s="177" customFormat="1" customHeight="1" spans="1:4">
      <c r="A943" s="188">
        <v>2130501</v>
      </c>
      <c r="B943" s="188" t="s">
        <v>331</v>
      </c>
      <c r="C943" s="190">
        <v>6108</v>
      </c>
      <c r="D943" s="192"/>
    </row>
    <row r="944" s="177" customFormat="1" customHeight="1" spans="1:4">
      <c r="A944" s="188">
        <v>2130502</v>
      </c>
      <c r="B944" s="188" t="s">
        <v>332</v>
      </c>
      <c r="C944" s="190"/>
      <c r="D944" s="192"/>
    </row>
    <row r="945" s="177" customFormat="1" customHeight="1" spans="1:4">
      <c r="A945" s="188">
        <v>2130503</v>
      </c>
      <c r="B945" s="188" t="s">
        <v>333</v>
      </c>
      <c r="C945" s="190"/>
      <c r="D945" s="192"/>
    </row>
    <row r="946" s="177" customFormat="1" customHeight="1" spans="1:4">
      <c r="A946" s="188">
        <v>2130504</v>
      </c>
      <c r="B946" s="188" t="s">
        <v>1029</v>
      </c>
      <c r="C946" s="190">
        <v>1481</v>
      </c>
      <c r="D946" s="192"/>
    </row>
    <row r="947" s="177" customFormat="1" customHeight="1" spans="1:4">
      <c r="A947" s="188">
        <v>2130505</v>
      </c>
      <c r="B947" s="188" t="s">
        <v>1030</v>
      </c>
      <c r="C947" s="190">
        <v>3</v>
      </c>
      <c r="D947" s="192"/>
    </row>
    <row r="948" s="177" customFormat="1" customHeight="1" spans="1:4">
      <c r="A948" s="188">
        <v>2130506</v>
      </c>
      <c r="B948" s="188" t="s">
        <v>1031</v>
      </c>
      <c r="C948" s="190"/>
      <c r="D948" s="192"/>
    </row>
    <row r="949" s="177" customFormat="1" customHeight="1" spans="1:4">
      <c r="A949" s="188">
        <v>2130507</v>
      </c>
      <c r="B949" s="188" t="s">
        <v>1032</v>
      </c>
      <c r="C949" s="190">
        <v>121</v>
      </c>
      <c r="D949" s="192"/>
    </row>
    <row r="950" s="177" customFormat="1" customHeight="1" spans="1:4">
      <c r="A950" s="188">
        <v>2130508</v>
      </c>
      <c r="B950" s="188" t="s">
        <v>1033</v>
      </c>
      <c r="C950" s="190"/>
      <c r="D950" s="192"/>
    </row>
    <row r="951" s="177" customFormat="1" customHeight="1" spans="1:4">
      <c r="A951" s="188">
        <v>2130550</v>
      </c>
      <c r="B951" s="188" t="s">
        <v>340</v>
      </c>
      <c r="C951" s="190"/>
      <c r="D951" s="192"/>
    </row>
    <row r="952" s="177" customFormat="1" customHeight="1" spans="1:4">
      <c r="A952" s="188">
        <v>2130599</v>
      </c>
      <c r="B952" s="188" t="s">
        <v>1034</v>
      </c>
      <c r="C952" s="190">
        <v>6938</v>
      </c>
      <c r="D952" s="192"/>
    </row>
    <row r="953" s="177" customFormat="1" customHeight="1" spans="1:4">
      <c r="A953" s="188">
        <v>21307</v>
      </c>
      <c r="B953" s="189" t="s">
        <v>1035</v>
      </c>
      <c r="C953" s="190">
        <f>SUM(C954:C959)</f>
        <v>5507</v>
      </c>
      <c r="D953" s="190">
        <f>SUM(D954:D959)</f>
        <v>5543.92</v>
      </c>
    </row>
    <row r="954" s="177" customFormat="1" customHeight="1" spans="1:4">
      <c r="A954" s="188">
        <v>2130701</v>
      </c>
      <c r="B954" s="188" t="s">
        <v>1036</v>
      </c>
      <c r="C954" s="190">
        <v>454</v>
      </c>
      <c r="D954" s="192"/>
    </row>
    <row r="955" s="177" customFormat="1" customHeight="1" spans="1:4">
      <c r="A955" s="188">
        <v>2130704</v>
      </c>
      <c r="B955" s="188" t="s">
        <v>1037</v>
      </c>
      <c r="C955" s="190"/>
      <c r="D955" s="192"/>
    </row>
    <row r="956" s="177" customFormat="1" customHeight="1" spans="1:4">
      <c r="A956" s="188">
        <v>2130705</v>
      </c>
      <c r="B956" s="188" t="s">
        <v>1038</v>
      </c>
      <c r="C956" s="190">
        <v>4743</v>
      </c>
      <c r="D956" s="192">
        <v>5543.92</v>
      </c>
    </row>
    <row r="957" s="177" customFormat="1" customHeight="1" spans="1:4">
      <c r="A957" s="188">
        <v>2130706</v>
      </c>
      <c r="B957" s="188" t="s">
        <v>1039</v>
      </c>
      <c r="C957" s="190">
        <v>170</v>
      </c>
      <c r="D957" s="192"/>
    </row>
    <row r="958" s="177" customFormat="1" customHeight="1" spans="1:4">
      <c r="A958" s="188">
        <v>2130707</v>
      </c>
      <c r="B958" s="188" t="s">
        <v>1040</v>
      </c>
      <c r="C958" s="190"/>
      <c r="D958" s="192"/>
    </row>
    <row r="959" s="177" customFormat="1" customHeight="1" spans="1:4">
      <c r="A959" s="188">
        <v>2130799</v>
      </c>
      <c r="B959" s="188" t="s">
        <v>1041</v>
      </c>
      <c r="C959" s="190">
        <v>140</v>
      </c>
      <c r="D959" s="192"/>
    </row>
    <row r="960" s="177" customFormat="1" customHeight="1" spans="1:4">
      <c r="A960" s="188">
        <v>21308</v>
      </c>
      <c r="B960" s="189" t="s">
        <v>1042</v>
      </c>
      <c r="C960" s="190">
        <f>SUM(C961:C965)</f>
        <v>3276</v>
      </c>
      <c r="D960" s="190">
        <f>SUM(D961:D965)</f>
        <v>1916</v>
      </c>
    </row>
    <row r="961" s="177" customFormat="1" customHeight="1" spans="1:4">
      <c r="A961" s="188">
        <v>2130801</v>
      </c>
      <c r="B961" s="188" t="s">
        <v>1043</v>
      </c>
      <c r="C961" s="190"/>
      <c r="D961" s="192"/>
    </row>
    <row r="962" s="177" customFormat="1" customHeight="1" spans="1:4">
      <c r="A962" s="188">
        <v>2130803</v>
      </c>
      <c r="B962" s="188" t="s">
        <v>1044</v>
      </c>
      <c r="C962" s="190">
        <v>3121</v>
      </c>
      <c r="D962" s="192">
        <v>1888</v>
      </c>
    </row>
    <row r="963" s="177" customFormat="1" customHeight="1" spans="1:4">
      <c r="A963" s="188">
        <v>2130804</v>
      </c>
      <c r="B963" s="188" t="s">
        <v>1045</v>
      </c>
      <c r="C963" s="190">
        <v>155</v>
      </c>
      <c r="D963" s="192">
        <v>28</v>
      </c>
    </row>
    <row r="964" s="177" customFormat="1" customHeight="1" spans="1:4">
      <c r="A964" s="188">
        <v>2130805</v>
      </c>
      <c r="B964" s="188" t="s">
        <v>1046</v>
      </c>
      <c r="C964" s="190"/>
      <c r="D964" s="192"/>
    </row>
    <row r="965" s="177" customFormat="1" customHeight="1" spans="1:4">
      <c r="A965" s="188">
        <v>2130899</v>
      </c>
      <c r="B965" s="188" t="s">
        <v>1047</v>
      </c>
      <c r="C965" s="190"/>
      <c r="D965" s="192"/>
    </row>
    <row r="966" s="177" customFormat="1" customHeight="1" spans="1:4">
      <c r="A966" s="188">
        <v>21309</v>
      </c>
      <c r="B966" s="189" t="s">
        <v>1048</v>
      </c>
      <c r="C966" s="190">
        <f>SUM(C967:C968)</f>
        <v>1059</v>
      </c>
      <c r="D966" s="190">
        <f>SUM(D967:D968)</f>
        <v>0</v>
      </c>
    </row>
    <row r="967" s="177" customFormat="1" customHeight="1" spans="1:4">
      <c r="A967" s="188">
        <v>2130901</v>
      </c>
      <c r="B967" s="188" t="s">
        <v>1049</v>
      </c>
      <c r="C967" s="190">
        <v>86</v>
      </c>
      <c r="D967" s="192"/>
    </row>
    <row r="968" s="177" customFormat="1" customHeight="1" spans="1:4">
      <c r="A968" s="188">
        <v>2130999</v>
      </c>
      <c r="B968" s="188" t="s">
        <v>1050</v>
      </c>
      <c r="C968" s="190">
        <v>973</v>
      </c>
      <c r="D968" s="192"/>
    </row>
    <row r="969" s="177" customFormat="1" customHeight="1" spans="1:4">
      <c r="A969" s="188">
        <v>21399</v>
      </c>
      <c r="B969" s="189" t="s">
        <v>1051</v>
      </c>
      <c r="C969" s="190">
        <f>SUM(C970:C971)</f>
        <v>3229</v>
      </c>
      <c r="D969" s="190">
        <f>SUM(D970:D971)</f>
        <v>10845</v>
      </c>
    </row>
    <row r="970" s="177" customFormat="1" customHeight="1" spans="1:4">
      <c r="A970" s="188">
        <v>2139901</v>
      </c>
      <c r="B970" s="188" t="s">
        <v>1052</v>
      </c>
      <c r="C970" s="190"/>
      <c r="D970" s="192"/>
    </row>
    <row r="971" s="177" customFormat="1" customHeight="1" spans="1:4">
      <c r="A971" s="188">
        <v>2139999</v>
      </c>
      <c r="B971" s="188" t="s">
        <v>1053</v>
      </c>
      <c r="C971" s="190">
        <v>3229</v>
      </c>
      <c r="D971" s="192">
        <v>10845</v>
      </c>
    </row>
    <row r="972" s="177" customFormat="1" customHeight="1" spans="1:4">
      <c r="A972" s="188">
        <v>214</v>
      </c>
      <c r="B972" s="189" t="s">
        <v>1054</v>
      </c>
      <c r="C972" s="190">
        <f>C973+C994+C1004+C1014+C1021</f>
        <v>24154</v>
      </c>
      <c r="D972" s="190">
        <f>D973+D994+D1004+D1014+D1021</f>
        <v>9003.4444</v>
      </c>
    </row>
    <row r="973" s="177" customFormat="1" customHeight="1" spans="1:4">
      <c r="A973" s="188">
        <v>21401</v>
      </c>
      <c r="B973" s="189" t="s">
        <v>1055</v>
      </c>
      <c r="C973" s="190">
        <f>SUM(C974:C993)</f>
        <v>18050</v>
      </c>
      <c r="D973" s="190">
        <f>SUM(D974:D993)</f>
        <v>9003.4444</v>
      </c>
    </row>
    <row r="974" s="177" customFormat="1" customHeight="1" spans="1:4">
      <c r="A974" s="188">
        <v>2140101</v>
      </c>
      <c r="B974" s="188" t="s">
        <v>331</v>
      </c>
      <c r="C974" s="190">
        <v>3487</v>
      </c>
      <c r="D974" s="192">
        <v>1076.8391</v>
      </c>
    </row>
    <row r="975" s="177" customFormat="1" customHeight="1" spans="1:4">
      <c r="A975" s="188">
        <v>2140102</v>
      </c>
      <c r="B975" s="188" t="s">
        <v>332</v>
      </c>
      <c r="C975" s="190"/>
      <c r="D975" s="192"/>
    </row>
    <row r="976" s="177" customFormat="1" customHeight="1" spans="1:4">
      <c r="A976" s="188">
        <v>2140103</v>
      </c>
      <c r="B976" s="188" t="s">
        <v>333</v>
      </c>
      <c r="C976" s="190"/>
      <c r="D976" s="192"/>
    </row>
    <row r="977" s="177" customFormat="1" customHeight="1" spans="1:4">
      <c r="A977" s="188">
        <v>2140104</v>
      </c>
      <c r="B977" s="188" t="s">
        <v>1056</v>
      </c>
      <c r="C977" s="190">
        <v>8895</v>
      </c>
      <c r="D977" s="192">
        <v>4230</v>
      </c>
    </row>
    <row r="978" s="177" customFormat="1" customHeight="1" spans="1:4">
      <c r="A978" s="188">
        <v>2140106</v>
      </c>
      <c r="B978" s="188" t="s">
        <v>1057</v>
      </c>
      <c r="C978" s="190">
        <v>3060</v>
      </c>
      <c r="D978" s="192">
        <v>748</v>
      </c>
    </row>
    <row r="979" s="177" customFormat="1" customHeight="1" spans="1:4">
      <c r="A979" s="188">
        <v>2140109</v>
      </c>
      <c r="B979" s="188" t="s">
        <v>1058</v>
      </c>
      <c r="C979" s="190"/>
      <c r="D979" s="192"/>
    </row>
    <row r="980" s="177" customFormat="1" customHeight="1" spans="1:4">
      <c r="A980" s="188">
        <v>2140110</v>
      </c>
      <c r="B980" s="188" t="s">
        <v>1059</v>
      </c>
      <c r="C980" s="190">
        <v>211</v>
      </c>
      <c r="D980" s="192">
        <v>1080.27</v>
      </c>
    </row>
    <row r="981" s="177" customFormat="1" customHeight="1" spans="1:4">
      <c r="A981" s="188">
        <v>2140112</v>
      </c>
      <c r="B981" s="188" t="s">
        <v>1060</v>
      </c>
      <c r="C981" s="190">
        <v>1363</v>
      </c>
      <c r="D981" s="192">
        <v>1516.9651</v>
      </c>
    </row>
    <row r="982" s="177" customFormat="1" customHeight="1" spans="1:4">
      <c r="A982" s="188">
        <v>2140114</v>
      </c>
      <c r="B982" s="188" t="s">
        <v>1061</v>
      </c>
      <c r="C982" s="190"/>
      <c r="D982" s="192"/>
    </row>
    <row r="983" s="177" customFormat="1" customHeight="1" spans="1:4">
      <c r="A983" s="188">
        <v>2140122</v>
      </c>
      <c r="B983" s="188" t="s">
        <v>1062</v>
      </c>
      <c r="C983" s="190"/>
      <c r="D983" s="192"/>
    </row>
    <row r="984" s="177" customFormat="1" customHeight="1" spans="1:4">
      <c r="A984" s="188">
        <v>2140123</v>
      </c>
      <c r="B984" s="188" t="s">
        <v>1063</v>
      </c>
      <c r="C984" s="190"/>
      <c r="D984" s="192"/>
    </row>
    <row r="985" s="177" customFormat="1" customHeight="1" spans="1:4">
      <c r="A985" s="188">
        <v>2140127</v>
      </c>
      <c r="B985" s="188" t="s">
        <v>1064</v>
      </c>
      <c r="C985" s="190">
        <v>10</v>
      </c>
      <c r="D985" s="192"/>
    </row>
    <row r="986" s="177" customFormat="1" customHeight="1" spans="1:4">
      <c r="A986" s="188">
        <v>2140128</v>
      </c>
      <c r="B986" s="188" t="s">
        <v>1065</v>
      </c>
      <c r="C986" s="190">
        <v>2</v>
      </c>
      <c r="D986" s="192"/>
    </row>
    <row r="987" s="177" customFormat="1" customHeight="1" spans="1:4">
      <c r="A987" s="188">
        <v>2140129</v>
      </c>
      <c r="B987" s="188" t="s">
        <v>1066</v>
      </c>
      <c r="C987" s="190"/>
      <c r="D987" s="192"/>
    </row>
    <row r="988" s="177" customFormat="1" customHeight="1" spans="1:4">
      <c r="A988" s="188">
        <v>2140130</v>
      </c>
      <c r="B988" s="188" t="s">
        <v>1067</v>
      </c>
      <c r="C988" s="190"/>
      <c r="D988" s="192"/>
    </row>
    <row r="989" s="177" customFormat="1" customHeight="1" spans="1:4">
      <c r="A989" s="188">
        <v>2140131</v>
      </c>
      <c r="B989" s="188" t="s">
        <v>1068</v>
      </c>
      <c r="C989" s="190"/>
      <c r="D989" s="192"/>
    </row>
    <row r="990" s="177" customFormat="1" customHeight="1" spans="1:4">
      <c r="A990" s="188">
        <v>2140133</v>
      </c>
      <c r="B990" s="188" t="s">
        <v>1069</v>
      </c>
      <c r="C990" s="190"/>
      <c r="D990" s="192"/>
    </row>
    <row r="991" s="177" customFormat="1" customHeight="1" spans="1:4">
      <c r="A991" s="188">
        <v>2140136</v>
      </c>
      <c r="B991" s="188" t="s">
        <v>1070</v>
      </c>
      <c r="C991" s="190">
        <v>381</v>
      </c>
      <c r="D991" s="192">
        <v>351.3702</v>
      </c>
    </row>
    <row r="992" s="177" customFormat="1" customHeight="1" spans="1:4">
      <c r="A992" s="188">
        <v>2140138</v>
      </c>
      <c r="B992" s="188" t="s">
        <v>1071</v>
      </c>
      <c r="C992" s="190"/>
      <c r="D992" s="192"/>
    </row>
    <row r="993" s="177" customFormat="1" customHeight="1" spans="1:4">
      <c r="A993" s="188">
        <v>2140199</v>
      </c>
      <c r="B993" s="188" t="s">
        <v>1072</v>
      </c>
      <c r="C993" s="190">
        <v>641</v>
      </c>
      <c r="D993" s="192"/>
    </row>
    <row r="994" s="177" customFormat="1" customHeight="1" spans="1:4">
      <c r="A994" s="188">
        <v>21402</v>
      </c>
      <c r="B994" s="189" t="s">
        <v>1073</v>
      </c>
      <c r="C994" s="190">
        <f>SUM(C995:C1003)</f>
        <v>10</v>
      </c>
      <c r="D994" s="190">
        <f>SUM(D995:D1003)</f>
        <v>0</v>
      </c>
    </row>
    <row r="995" s="177" customFormat="1" customHeight="1" spans="1:4">
      <c r="A995" s="188">
        <v>2140201</v>
      </c>
      <c r="B995" s="188" t="s">
        <v>331</v>
      </c>
      <c r="C995" s="190">
        <v>10</v>
      </c>
      <c r="D995" s="192"/>
    </row>
    <row r="996" s="177" customFormat="1" customHeight="1" spans="1:4">
      <c r="A996" s="188">
        <v>2140202</v>
      </c>
      <c r="B996" s="188" t="s">
        <v>332</v>
      </c>
      <c r="C996" s="190"/>
      <c r="D996" s="192"/>
    </row>
    <row r="997" s="177" customFormat="1" customHeight="1" spans="1:4">
      <c r="A997" s="188">
        <v>2140203</v>
      </c>
      <c r="B997" s="188" t="s">
        <v>333</v>
      </c>
      <c r="C997" s="190"/>
      <c r="D997" s="192"/>
    </row>
    <row r="998" s="177" customFormat="1" customHeight="1" spans="1:4">
      <c r="A998" s="188">
        <v>2140204</v>
      </c>
      <c r="B998" s="188" t="s">
        <v>1074</v>
      </c>
      <c r="C998" s="190"/>
      <c r="D998" s="192"/>
    </row>
    <row r="999" s="177" customFormat="1" customHeight="1" spans="1:4">
      <c r="A999" s="188">
        <v>2140205</v>
      </c>
      <c r="B999" s="188" t="s">
        <v>1075</v>
      </c>
      <c r="C999" s="190"/>
      <c r="D999" s="192"/>
    </row>
    <row r="1000" s="177" customFormat="1" customHeight="1" spans="1:4">
      <c r="A1000" s="188">
        <v>2140206</v>
      </c>
      <c r="B1000" s="188" t="s">
        <v>1076</v>
      </c>
      <c r="C1000" s="190"/>
      <c r="D1000" s="192"/>
    </row>
    <row r="1001" s="177" customFormat="1" customHeight="1" spans="1:4">
      <c r="A1001" s="188">
        <v>2140207</v>
      </c>
      <c r="B1001" s="188" t="s">
        <v>1077</v>
      </c>
      <c r="C1001" s="190"/>
      <c r="D1001" s="192"/>
    </row>
    <row r="1002" s="177" customFormat="1" customHeight="1" spans="1:4">
      <c r="A1002" s="188">
        <v>2140208</v>
      </c>
      <c r="B1002" s="188" t="s">
        <v>1078</v>
      </c>
      <c r="C1002" s="190"/>
      <c r="D1002" s="192"/>
    </row>
    <row r="1003" s="177" customFormat="1" customHeight="1" spans="1:4">
      <c r="A1003" s="188">
        <v>2140299</v>
      </c>
      <c r="B1003" s="188" t="s">
        <v>1079</v>
      </c>
      <c r="C1003" s="190"/>
      <c r="D1003" s="192"/>
    </row>
    <row r="1004" s="177" customFormat="1" customHeight="1" spans="1:4">
      <c r="A1004" s="188">
        <v>21403</v>
      </c>
      <c r="B1004" s="189" t="s">
        <v>1080</v>
      </c>
      <c r="C1004" s="190">
        <f>SUM(C1005:C1013)</f>
        <v>0</v>
      </c>
      <c r="D1004" s="190">
        <f>SUM(D1005:D1013)</f>
        <v>0</v>
      </c>
    </row>
    <row r="1005" s="177" customFormat="1" customHeight="1" spans="1:4">
      <c r="A1005" s="188">
        <v>2140301</v>
      </c>
      <c r="B1005" s="188" t="s">
        <v>331</v>
      </c>
      <c r="C1005" s="190"/>
      <c r="D1005" s="192"/>
    </row>
    <row r="1006" s="177" customFormat="1" customHeight="1" spans="1:4">
      <c r="A1006" s="188">
        <v>2140302</v>
      </c>
      <c r="B1006" s="188" t="s">
        <v>332</v>
      </c>
      <c r="C1006" s="190"/>
      <c r="D1006" s="192"/>
    </row>
    <row r="1007" s="177" customFormat="1" customHeight="1" spans="1:4">
      <c r="A1007" s="188">
        <v>2140303</v>
      </c>
      <c r="B1007" s="188" t="s">
        <v>333</v>
      </c>
      <c r="C1007" s="190"/>
      <c r="D1007" s="192"/>
    </row>
    <row r="1008" s="177" customFormat="1" customHeight="1" spans="1:4">
      <c r="A1008" s="188">
        <v>2140304</v>
      </c>
      <c r="B1008" s="188" t="s">
        <v>1081</v>
      </c>
      <c r="C1008" s="190"/>
      <c r="D1008" s="192"/>
    </row>
    <row r="1009" s="177" customFormat="1" customHeight="1" spans="1:4">
      <c r="A1009" s="188">
        <v>2140305</v>
      </c>
      <c r="B1009" s="188" t="s">
        <v>1082</v>
      </c>
      <c r="C1009" s="190"/>
      <c r="D1009" s="192"/>
    </row>
    <row r="1010" s="177" customFormat="1" customHeight="1" spans="1:4">
      <c r="A1010" s="188">
        <v>2140306</v>
      </c>
      <c r="B1010" s="188" t="s">
        <v>1083</v>
      </c>
      <c r="C1010" s="190"/>
      <c r="D1010" s="192"/>
    </row>
    <row r="1011" s="177" customFormat="1" customHeight="1" spans="1:4">
      <c r="A1011" s="188">
        <v>2140307</v>
      </c>
      <c r="B1011" s="188" t="s">
        <v>1084</v>
      </c>
      <c r="C1011" s="190"/>
      <c r="D1011" s="192"/>
    </row>
    <row r="1012" s="177" customFormat="1" customHeight="1" spans="1:4">
      <c r="A1012" s="188">
        <v>2140308</v>
      </c>
      <c r="B1012" s="188" t="s">
        <v>1085</v>
      </c>
      <c r="C1012" s="190"/>
      <c r="D1012" s="192"/>
    </row>
    <row r="1013" s="177" customFormat="1" customHeight="1" spans="1:4">
      <c r="A1013" s="188">
        <v>2140399</v>
      </c>
      <c r="B1013" s="188" t="s">
        <v>1086</v>
      </c>
      <c r="C1013" s="190"/>
      <c r="D1013" s="192"/>
    </row>
    <row r="1014" s="177" customFormat="1" customHeight="1" spans="1:4">
      <c r="A1014" s="188">
        <v>21405</v>
      </c>
      <c r="B1014" s="189" t="s">
        <v>1087</v>
      </c>
      <c r="C1014" s="190">
        <f>SUM(C1015:C1020)</f>
        <v>0</v>
      </c>
      <c r="D1014" s="190">
        <f>SUM(D1015:D1020)</f>
        <v>0</v>
      </c>
    </row>
    <row r="1015" s="177" customFormat="1" customHeight="1" spans="1:4">
      <c r="A1015" s="188">
        <v>2140501</v>
      </c>
      <c r="B1015" s="188" t="s">
        <v>331</v>
      </c>
      <c r="C1015" s="190"/>
      <c r="D1015" s="192"/>
    </row>
    <row r="1016" s="177" customFormat="1" customHeight="1" spans="1:4">
      <c r="A1016" s="188">
        <v>2140502</v>
      </c>
      <c r="B1016" s="188" t="s">
        <v>332</v>
      </c>
      <c r="C1016" s="190"/>
      <c r="D1016" s="192"/>
    </row>
    <row r="1017" s="177" customFormat="1" customHeight="1" spans="1:4">
      <c r="A1017" s="188">
        <v>2140503</v>
      </c>
      <c r="B1017" s="188" t="s">
        <v>333</v>
      </c>
      <c r="C1017" s="190"/>
      <c r="D1017" s="192"/>
    </row>
    <row r="1018" s="177" customFormat="1" customHeight="1" spans="1:4">
      <c r="A1018" s="188">
        <v>2140504</v>
      </c>
      <c r="B1018" s="188" t="s">
        <v>1078</v>
      </c>
      <c r="C1018" s="190"/>
      <c r="D1018" s="192"/>
    </row>
    <row r="1019" s="177" customFormat="1" customHeight="1" spans="1:4">
      <c r="A1019" s="188">
        <v>2140505</v>
      </c>
      <c r="B1019" s="188" t="s">
        <v>1088</v>
      </c>
      <c r="C1019" s="190"/>
      <c r="D1019" s="192"/>
    </row>
    <row r="1020" s="177" customFormat="1" customHeight="1" spans="1:4">
      <c r="A1020" s="188">
        <v>2140599</v>
      </c>
      <c r="B1020" s="188" t="s">
        <v>1089</v>
      </c>
      <c r="C1020" s="190"/>
      <c r="D1020" s="192"/>
    </row>
    <row r="1021" s="177" customFormat="1" customHeight="1" spans="1:4">
      <c r="A1021" s="188">
        <v>21499</v>
      </c>
      <c r="B1021" s="189" t="s">
        <v>1090</v>
      </c>
      <c r="C1021" s="190">
        <f>SUM(C1022:C1023)</f>
        <v>6094</v>
      </c>
      <c r="D1021" s="190">
        <f>SUM(D1022:D1023)</f>
        <v>0</v>
      </c>
    </row>
    <row r="1022" s="177" customFormat="1" customHeight="1" spans="1:4">
      <c r="A1022" s="188">
        <v>2149901</v>
      </c>
      <c r="B1022" s="188" t="s">
        <v>1091</v>
      </c>
      <c r="C1022" s="190">
        <v>618</v>
      </c>
      <c r="D1022" s="192"/>
    </row>
    <row r="1023" s="177" customFormat="1" customHeight="1" spans="1:4">
      <c r="A1023" s="188">
        <v>2149999</v>
      </c>
      <c r="B1023" s="188" t="s">
        <v>1092</v>
      </c>
      <c r="C1023" s="190">
        <v>5476</v>
      </c>
      <c r="D1023" s="192"/>
    </row>
    <row r="1024" s="177" customFormat="1" customHeight="1" spans="1:4">
      <c r="A1024" s="188">
        <v>215</v>
      </c>
      <c r="B1024" s="189" t="s">
        <v>1093</v>
      </c>
      <c r="C1024" s="190">
        <f>C1025+C1035+C1051+C1056+C1067+C1074+C1082</f>
        <v>2791</v>
      </c>
      <c r="D1024" s="190">
        <f>D1025+D1035+D1051+D1056+D1067+D1074+D1082</f>
        <v>982.3143</v>
      </c>
    </row>
    <row r="1025" s="177" customFormat="1" customHeight="1" spans="1:4">
      <c r="A1025" s="188">
        <v>21501</v>
      </c>
      <c r="B1025" s="189" t="s">
        <v>1094</v>
      </c>
      <c r="C1025" s="190">
        <f>SUM(C1026:C1034)</f>
        <v>133</v>
      </c>
      <c r="D1025" s="190">
        <f>SUM(D1026:D1034)</f>
        <v>484.71</v>
      </c>
    </row>
    <row r="1026" s="177" customFormat="1" customHeight="1" spans="1:4">
      <c r="A1026" s="188">
        <v>2150101</v>
      </c>
      <c r="B1026" s="188" t="s">
        <v>331</v>
      </c>
      <c r="C1026" s="190">
        <v>133</v>
      </c>
      <c r="D1026" s="192">
        <v>484.71</v>
      </c>
    </row>
    <row r="1027" s="177" customFormat="1" customHeight="1" spans="1:4">
      <c r="A1027" s="188">
        <v>2150102</v>
      </c>
      <c r="B1027" s="188" t="s">
        <v>332</v>
      </c>
      <c r="C1027" s="190"/>
      <c r="D1027" s="192"/>
    </row>
    <row r="1028" s="177" customFormat="1" customHeight="1" spans="1:4">
      <c r="A1028" s="188">
        <v>2150103</v>
      </c>
      <c r="B1028" s="188" t="s">
        <v>333</v>
      </c>
      <c r="C1028" s="190"/>
      <c r="D1028" s="192"/>
    </row>
    <row r="1029" s="177" customFormat="1" customHeight="1" spans="1:4">
      <c r="A1029" s="188">
        <v>2150104</v>
      </c>
      <c r="B1029" s="188" t="s">
        <v>1095</v>
      </c>
      <c r="C1029" s="190"/>
      <c r="D1029" s="192"/>
    </row>
    <row r="1030" s="177" customFormat="1" customHeight="1" spans="1:4">
      <c r="A1030" s="188">
        <v>2150105</v>
      </c>
      <c r="B1030" s="188" t="s">
        <v>1096</v>
      </c>
      <c r="C1030" s="190"/>
      <c r="D1030" s="192"/>
    </row>
    <row r="1031" s="177" customFormat="1" customHeight="1" spans="1:4">
      <c r="A1031" s="188">
        <v>2150106</v>
      </c>
      <c r="B1031" s="188" t="s">
        <v>1097</v>
      </c>
      <c r="C1031" s="190"/>
      <c r="D1031" s="192"/>
    </row>
    <row r="1032" s="177" customFormat="1" customHeight="1" spans="1:4">
      <c r="A1032" s="188">
        <v>2150107</v>
      </c>
      <c r="B1032" s="188" t="s">
        <v>1098</v>
      </c>
      <c r="C1032" s="190"/>
      <c r="D1032" s="192"/>
    </row>
    <row r="1033" s="177" customFormat="1" customHeight="1" spans="1:4">
      <c r="A1033" s="188">
        <v>2150108</v>
      </c>
      <c r="B1033" s="188" t="s">
        <v>1099</v>
      </c>
      <c r="C1033" s="190"/>
      <c r="D1033" s="192"/>
    </row>
    <row r="1034" s="177" customFormat="1" customHeight="1" spans="1:4">
      <c r="A1034" s="188">
        <v>2150199</v>
      </c>
      <c r="B1034" s="188" t="s">
        <v>1100</v>
      </c>
      <c r="C1034" s="190"/>
      <c r="D1034" s="192"/>
    </row>
    <row r="1035" s="177" customFormat="1" customHeight="1" spans="1:4">
      <c r="A1035" s="188">
        <v>21502</v>
      </c>
      <c r="B1035" s="189" t="s">
        <v>1101</v>
      </c>
      <c r="C1035" s="190">
        <f>SUM(C1036:C1050)</f>
        <v>868</v>
      </c>
      <c r="D1035" s="190">
        <f>SUM(D1036:D1050)</f>
        <v>0</v>
      </c>
    </row>
    <row r="1036" s="177" customFormat="1" customHeight="1" spans="1:4">
      <c r="A1036" s="188">
        <v>2150201</v>
      </c>
      <c r="B1036" s="188" t="s">
        <v>331</v>
      </c>
      <c r="C1036" s="190">
        <v>25</v>
      </c>
      <c r="D1036" s="192"/>
    </row>
    <row r="1037" s="177" customFormat="1" customHeight="1" spans="1:4">
      <c r="A1037" s="188">
        <v>2150202</v>
      </c>
      <c r="B1037" s="188" t="s">
        <v>332</v>
      </c>
      <c r="C1037" s="190"/>
      <c r="D1037" s="192"/>
    </row>
    <row r="1038" s="177" customFormat="1" customHeight="1" spans="1:4">
      <c r="A1038" s="188">
        <v>2150203</v>
      </c>
      <c r="B1038" s="188" t="s">
        <v>333</v>
      </c>
      <c r="C1038" s="190"/>
      <c r="D1038" s="192"/>
    </row>
    <row r="1039" s="177" customFormat="1" customHeight="1" spans="1:4">
      <c r="A1039" s="188">
        <v>2150204</v>
      </c>
      <c r="B1039" s="188" t="s">
        <v>1102</v>
      </c>
      <c r="C1039" s="190"/>
      <c r="D1039" s="192"/>
    </row>
    <row r="1040" s="177" customFormat="1" customHeight="1" spans="1:4">
      <c r="A1040" s="188">
        <v>2150205</v>
      </c>
      <c r="B1040" s="188" t="s">
        <v>1103</v>
      </c>
      <c r="C1040" s="190"/>
      <c r="D1040" s="192"/>
    </row>
    <row r="1041" s="177" customFormat="1" customHeight="1" spans="1:4">
      <c r="A1041" s="188">
        <v>2150206</v>
      </c>
      <c r="B1041" s="188" t="s">
        <v>1104</v>
      </c>
      <c r="C1041" s="190"/>
      <c r="D1041" s="192"/>
    </row>
    <row r="1042" s="177" customFormat="1" customHeight="1" spans="1:4">
      <c r="A1042" s="188">
        <v>2150207</v>
      </c>
      <c r="B1042" s="188" t="s">
        <v>1105</v>
      </c>
      <c r="C1042" s="190"/>
      <c r="D1042" s="192"/>
    </row>
    <row r="1043" s="177" customFormat="1" customHeight="1" spans="1:4">
      <c r="A1043" s="188">
        <v>2150208</v>
      </c>
      <c r="B1043" s="188" t="s">
        <v>1106</v>
      </c>
      <c r="C1043" s="190"/>
      <c r="D1043" s="192"/>
    </row>
    <row r="1044" s="177" customFormat="1" customHeight="1" spans="1:4">
      <c r="A1044" s="188">
        <v>2150209</v>
      </c>
      <c r="B1044" s="188" t="s">
        <v>1107</v>
      </c>
      <c r="C1044" s="190"/>
      <c r="D1044" s="192"/>
    </row>
    <row r="1045" s="177" customFormat="1" customHeight="1" spans="1:4">
      <c r="A1045" s="188">
        <v>2150210</v>
      </c>
      <c r="B1045" s="188" t="s">
        <v>1108</v>
      </c>
      <c r="C1045" s="190"/>
      <c r="D1045" s="192"/>
    </row>
    <row r="1046" s="177" customFormat="1" customHeight="1" spans="1:4">
      <c r="A1046" s="188">
        <v>2150212</v>
      </c>
      <c r="B1046" s="188" t="s">
        <v>1109</v>
      </c>
      <c r="C1046" s="190"/>
      <c r="D1046" s="192"/>
    </row>
    <row r="1047" s="177" customFormat="1" customHeight="1" spans="1:4">
      <c r="A1047" s="188">
        <v>2150213</v>
      </c>
      <c r="B1047" s="188" t="s">
        <v>1110</v>
      </c>
      <c r="C1047" s="190"/>
      <c r="D1047" s="192"/>
    </row>
    <row r="1048" s="177" customFormat="1" customHeight="1" spans="1:4">
      <c r="A1048" s="188">
        <v>2150214</v>
      </c>
      <c r="B1048" s="188" t="s">
        <v>1111</v>
      </c>
      <c r="C1048" s="190"/>
      <c r="D1048" s="192"/>
    </row>
    <row r="1049" s="177" customFormat="1" customHeight="1" spans="1:4">
      <c r="A1049" s="188">
        <v>2150215</v>
      </c>
      <c r="B1049" s="188" t="s">
        <v>1112</v>
      </c>
      <c r="C1049" s="190"/>
      <c r="D1049" s="192"/>
    </row>
    <row r="1050" s="177" customFormat="1" customHeight="1" spans="1:4">
      <c r="A1050" s="188">
        <v>2150299</v>
      </c>
      <c r="B1050" s="188" t="s">
        <v>1113</v>
      </c>
      <c r="C1050" s="190">
        <v>843</v>
      </c>
      <c r="D1050" s="192"/>
    </row>
    <row r="1051" s="177" customFormat="1" customHeight="1" spans="1:4">
      <c r="A1051" s="188">
        <v>21503</v>
      </c>
      <c r="B1051" s="189" t="s">
        <v>1114</v>
      </c>
      <c r="C1051" s="190">
        <f>SUM(C1052:C1055)</f>
        <v>0</v>
      </c>
      <c r="D1051" s="190">
        <f>SUM(D1052:D1055)</f>
        <v>0</v>
      </c>
    </row>
    <row r="1052" s="177" customFormat="1" customHeight="1" spans="1:4">
      <c r="A1052" s="188">
        <v>2150301</v>
      </c>
      <c r="B1052" s="188" t="s">
        <v>331</v>
      </c>
      <c r="C1052" s="190"/>
      <c r="D1052" s="192"/>
    </row>
    <row r="1053" s="177" customFormat="1" customHeight="1" spans="1:4">
      <c r="A1053" s="188">
        <v>2150302</v>
      </c>
      <c r="B1053" s="188" t="s">
        <v>332</v>
      </c>
      <c r="C1053" s="190"/>
      <c r="D1053" s="192"/>
    </row>
    <row r="1054" s="177" customFormat="1" customHeight="1" spans="1:4">
      <c r="A1054" s="188">
        <v>2150303</v>
      </c>
      <c r="B1054" s="188" t="s">
        <v>333</v>
      </c>
      <c r="C1054" s="190"/>
      <c r="D1054" s="192"/>
    </row>
    <row r="1055" s="177" customFormat="1" customHeight="1" spans="1:4">
      <c r="A1055" s="188">
        <v>2150399</v>
      </c>
      <c r="B1055" s="188" t="s">
        <v>1115</v>
      </c>
      <c r="C1055" s="190"/>
      <c r="D1055" s="192"/>
    </row>
    <row r="1056" s="177" customFormat="1" customHeight="1" spans="1:4">
      <c r="A1056" s="188">
        <v>21505</v>
      </c>
      <c r="B1056" s="189" t="s">
        <v>1116</v>
      </c>
      <c r="C1056" s="190">
        <f>SUM(C1057:C1066)</f>
        <v>1032</v>
      </c>
      <c r="D1056" s="190">
        <f>SUM(D1057:D1066)</f>
        <v>479.6043</v>
      </c>
    </row>
    <row r="1057" s="177" customFormat="1" customHeight="1" spans="1:4">
      <c r="A1057" s="188">
        <v>2150501</v>
      </c>
      <c r="B1057" s="188" t="s">
        <v>331</v>
      </c>
      <c r="C1057" s="190">
        <v>897</v>
      </c>
      <c r="D1057" s="192">
        <v>479.6043</v>
      </c>
    </row>
    <row r="1058" s="177" customFormat="1" customHeight="1" spans="1:4">
      <c r="A1058" s="188">
        <v>2150502</v>
      </c>
      <c r="B1058" s="188" t="s">
        <v>332</v>
      </c>
      <c r="C1058" s="190"/>
      <c r="D1058" s="192"/>
    </row>
    <row r="1059" s="177" customFormat="1" customHeight="1" spans="1:4">
      <c r="A1059" s="188">
        <v>2150503</v>
      </c>
      <c r="B1059" s="188" t="s">
        <v>333</v>
      </c>
      <c r="C1059" s="190"/>
      <c r="D1059" s="192"/>
    </row>
    <row r="1060" s="177" customFormat="1" customHeight="1" spans="1:4">
      <c r="A1060" s="188">
        <v>2150505</v>
      </c>
      <c r="B1060" s="188" t="s">
        <v>1117</v>
      </c>
      <c r="C1060" s="190"/>
      <c r="D1060" s="192"/>
    </row>
    <row r="1061" s="177" customFormat="1" customHeight="1" spans="1:4">
      <c r="A1061" s="188">
        <v>2150507</v>
      </c>
      <c r="B1061" s="188" t="s">
        <v>1118</v>
      </c>
      <c r="C1061" s="190"/>
      <c r="D1061" s="192"/>
    </row>
    <row r="1062" s="177" customFormat="1" customHeight="1" spans="1:4">
      <c r="A1062" s="188">
        <v>2150508</v>
      </c>
      <c r="B1062" s="188" t="s">
        <v>1119</v>
      </c>
      <c r="C1062" s="190"/>
      <c r="D1062" s="192"/>
    </row>
    <row r="1063" s="177" customFormat="1" customHeight="1" spans="1:4">
      <c r="A1063" s="188">
        <v>2150516</v>
      </c>
      <c r="B1063" s="188" t="s">
        <v>1120</v>
      </c>
      <c r="C1063" s="190"/>
      <c r="D1063" s="192"/>
    </row>
    <row r="1064" s="177" customFormat="1" customHeight="1" spans="1:4">
      <c r="A1064" s="188">
        <v>2150517</v>
      </c>
      <c r="B1064" s="188" t="s">
        <v>1121</v>
      </c>
      <c r="C1064" s="190">
        <v>10</v>
      </c>
      <c r="D1064" s="192"/>
    </row>
    <row r="1065" s="177" customFormat="1" customHeight="1" spans="1:4">
      <c r="A1065" s="188">
        <v>2150550</v>
      </c>
      <c r="B1065" s="188" t="s">
        <v>340</v>
      </c>
      <c r="C1065" s="190">
        <v>25</v>
      </c>
      <c r="D1065" s="192"/>
    </row>
    <row r="1066" s="177" customFormat="1" customHeight="1" spans="1:4">
      <c r="A1066" s="188">
        <v>2150599</v>
      </c>
      <c r="B1066" s="188" t="s">
        <v>1122</v>
      </c>
      <c r="C1066" s="190">
        <v>100</v>
      </c>
      <c r="D1066" s="192"/>
    </row>
    <row r="1067" s="177" customFormat="1" customHeight="1" spans="1:4">
      <c r="A1067" s="188">
        <v>21507</v>
      </c>
      <c r="B1067" s="189" t="s">
        <v>1123</v>
      </c>
      <c r="C1067" s="190">
        <f>SUM(C1068:C1073)</f>
        <v>0</v>
      </c>
      <c r="D1067" s="190">
        <f>SUM(D1068:D1073)</f>
        <v>0</v>
      </c>
    </row>
    <row r="1068" s="177" customFormat="1" customHeight="1" spans="1:4">
      <c r="A1068" s="188">
        <v>2150701</v>
      </c>
      <c r="B1068" s="188" t="s">
        <v>331</v>
      </c>
      <c r="C1068" s="190"/>
      <c r="D1068" s="192"/>
    </row>
    <row r="1069" s="177" customFormat="1" customHeight="1" spans="1:4">
      <c r="A1069" s="188">
        <v>2150702</v>
      </c>
      <c r="B1069" s="188" t="s">
        <v>332</v>
      </c>
      <c r="C1069" s="190"/>
      <c r="D1069" s="192"/>
    </row>
    <row r="1070" s="177" customFormat="1" customHeight="1" spans="1:4">
      <c r="A1070" s="188">
        <v>2150703</v>
      </c>
      <c r="B1070" s="188" t="s">
        <v>333</v>
      </c>
      <c r="C1070" s="190"/>
      <c r="D1070" s="192"/>
    </row>
    <row r="1071" s="177" customFormat="1" customHeight="1" spans="1:4">
      <c r="A1071" s="188">
        <v>2150704</v>
      </c>
      <c r="B1071" s="188" t="s">
        <v>1124</v>
      </c>
      <c r="C1071" s="190"/>
      <c r="D1071" s="192"/>
    </row>
    <row r="1072" s="177" customFormat="1" customHeight="1" spans="1:4">
      <c r="A1072" s="188">
        <v>2150705</v>
      </c>
      <c r="B1072" s="188" t="s">
        <v>1125</v>
      </c>
      <c r="C1072" s="190"/>
      <c r="D1072" s="192"/>
    </row>
    <row r="1073" s="177" customFormat="1" customHeight="1" spans="1:4">
      <c r="A1073" s="188">
        <v>2150799</v>
      </c>
      <c r="B1073" s="188" t="s">
        <v>1126</v>
      </c>
      <c r="C1073" s="190"/>
      <c r="D1073" s="192"/>
    </row>
    <row r="1074" s="177" customFormat="1" customHeight="1" spans="1:4">
      <c r="A1074" s="188">
        <v>21508</v>
      </c>
      <c r="B1074" s="189" t="s">
        <v>1127</v>
      </c>
      <c r="C1074" s="190">
        <f>SUM(C1075:C1081)</f>
        <v>30</v>
      </c>
      <c r="D1074" s="190">
        <f>SUM(D1075:D1081)</f>
        <v>0</v>
      </c>
    </row>
    <row r="1075" s="177" customFormat="1" customHeight="1" spans="1:4">
      <c r="A1075" s="188">
        <v>2150801</v>
      </c>
      <c r="B1075" s="188" t="s">
        <v>331</v>
      </c>
      <c r="C1075" s="190"/>
      <c r="D1075" s="192"/>
    </row>
    <row r="1076" s="177" customFormat="1" customHeight="1" spans="1:4">
      <c r="A1076" s="188">
        <v>2150802</v>
      </c>
      <c r="B1076" s="188" t="s">
        <v>332</v>
      </c>
      <c r="C1076" s="190"/>
      <c r="D1076" s="192"/>
    </row>
    <row r="1077" s="177" customFormat="1" customHeight="1" spans="1:4">
      <c r="A1077" s="188">
        <v>2150803</v>
      </c>
      <c r="B1077" s="188" t="s">
        <v>333</v>
      </c>
      <c r="C1077" s="190"/>
      <c r="D1077" s="192"/>
    </row>
    <row r="1078" s="177" customFormat="1" customHeight="1" spans="1:4">
      <c r="A1078" s="188">
        <v>2150804</v>
      </c>
      <c r="B1078" s="188" t="s">
        <v>1128</v>
      </c>
      <c r="C1078" s="190"/>
      <c r="D1078" s="192"/>
    </row>
    <row r="1079" s="177" customFormat="1" customHeight="1" spans="1:4">
      <c r="A1079" s="188">
        <v>2150805</v>
      </c>
      <c r="B1079" s="188" t="s">
        <v>1129</v>
      </c>
      <c r="C1079" s="190">
        <v>30</v>
      </c>
      <c r="D1079" s="192"/>
    </row>
    <row r="1080" s="177" customFormat="1" customHeight="1" spans="1:4">
      <c r="A1080" s="188">
        <v>2150806</v>
      </c>
      <c r="B1080" s="188" t="s">
        <v>1130</v>
      </c>
      <c r="C1080" s="190"/>
      <c r="D1080" s="192"/>
    </row>
    <row r="1081" s="177" customFormat="1" customHeight="1" spans="1:4">
      <c r="A1081" s="188">
        <v>2150899</v>
      </c>
      <c r="B1081" s="188" t="s">
        <v>1131</v>
      </c>
      <c r="C1081" s="190"/>
      <c r="D1081" s="192"/>
    </row>
    <row r="1082" s="177" customFormat="1" customHeight="1" spans="1:4">
      <c r="A1082" s="188">
        <v>21599</v>
      </c>
      <c r="B1082" s="189" t="s">
        <v>1132</v>
      </c>
      <c r="C1082" s="190">
        <f>SUM(C1083:C1087)</f>
        <v>728</v>
      </c>
      <c r="D1082" s="190">
        <f>SUM(D1083:D1087)</f>
        <v>18</v>
      </c>
    </row>
    <row r="1083" s="177" customFormat="1" customHeight="1" spans="1:4">
      <c r="A1083" s="188">
        <v>2159901</v>
      </c>
      <c r="B1083" s="188" t="s">
        <v>1133</v>
      </c>
      <c r="C1083" s="190"/>
      <c r="D1083" s="192"/>
    </row>
    <row r="1084" s="177" customFormat="1" customHeight="1" spans="1:4">
      <c r="A1084" s="188">
        <v>2159904</v>
      </c>
      <c r="B1084" s="188" t="s">
        <v>1134</v>
      </c>
      <c r="C1084" s="190"/>
      <c r="D1084" s="192"/>
    </row>
    <row r="1085" s="177" customFormat="1" customHeight="1" spans="1:4">
      <c r="A1085" s="188">
        <v>2159905</v>
      </c>
      <c r="B1085" s="188" t="s">
        <v>1135</v>
      </c>
      <c r="C1085" s="190"/>
      <c r="D1085" s="192"/>
    </row>
    <row r="1086" s="177" customFormat="1" customHeight="1" spans="1:4">
      <c r="A1086" s="188">
        <v>2159906</v>
      </c>
      <c r="B1086" s="188" t="s">
        <v>1136</v>
      </c>
      <c r="C1086" s="190"/>
      <c r="D1086" s="192"/>
    </row>
    <row r="1087" s="177" customFormat="1" customHeight="1" spans="1:4">
      <c r="A1087" s="188">
        <v>2159999</v>
      </c>
      <c r="B1087" s="188" t="s">
        <v>1137</v>
      </c>
      <c r="C1087" s="190">
        <v>728</v>
      </c>
      <c r="D1087" s="192">
        <v>18</v>
      </c>
    </row>
    <row r="1088" s="177" customFormat="1" customHeight="1" spans="1:4">
      <c r="A1088" s="188">
        <v>216</v>
      </c>
      <c r="B1088" s="189" t="s">
        <v>1138</v>
      </c>
      <c r="C1088" s="190">
        <f>C1089+C1099+C1105</f>
        <v>944</v>
      </c>
      <c r="D1088" s="190">
        <f>D1089+D1099+D1105</f>
        <v>123.714</v>
      </c>
    </row>
    <row r="1089" s="177" customFormat="1" customHeight="1" spans="1:4">
      <c r="A1089" s="188">
        <v>21602</v>
      </c>
      <c r="B1089" s="189" t="s">
        <v>1139</v>
      </c>
      <c r="C1089" s="190">
        <f>SUM(C1090:C1098)</f>
        <v>927</v>
      </c>
      <c r="D1089" s="190">
        <f>SUM(D1090:D1098)</f>
        <v>86.714</v>
      </c>
    </row>
    <row r="1090" s="177" customFormat="1" customHeight="1" spans="1:4">
      <c r="A1090" s="188">
        <v>2160201</v>
      </c>
      <c r="B1090" s="188" t="s">
        <v>331</v>
      </c>
      <c r="C1090" s="190">
        <v>558</v>
      </c>
      <c r="D1090" s="192">
        <v>86.714</v>
      </c>
    </row>
    <row r="1091" s="177" customFormat="1" customHeight="1" spans="1:4">
      <c r="A1091" s="188">
        <v>2160202</v>
      </c>
      <c r="B1091" s="188" t="s">
        <v>332</v>
      </c>
      <c r="C1091" s="190"/>
      <c r="D1091" s="192"/>
    </row>
    <row r="1092" s="177" customFormat="1" customHeight="1" spans="1:4">
      <c r="A1092" s="188">
        <v>2160203</v>
      </c>
      <c r="B1092" s="188" t="s">
        <v>333</v>
      </c>
      <c r="C1092" s="190"/>
      <c r="D1092" s="192"/>
    </row>
    <row r="1093" s="177" customFormat="1" customHeight="1" spans="1:4">
      <c r="A1093" s="188">
        <v>2160216</v>
      </c>
      <c r="B1093" s="188" t="s">
        <v>1140</v>
      </c>
      <c r="C1093" s="190"/>
      <c r="D1093" s="192"/>
    </row>
    <row r="1094" s="177" customFormat="1" customHeight="1" spans="1:4">
      <c r="A1094" s="188">
        <v>2160217</v>
      </c>
      <c r="B1094" s="188" t="s">
        <v>1141</v>
      </c>
      <c r="C1094" s="190"/>
      <c r="D1094" s="192"/>
    </row>
    <row r="1095" s="177" customFormat="1" customHeight="1" spans="1:4">
      <c r="A1095" s="188">
        <v>2160218</v>
      </c>
      <c r="B1095" s="188" t="s">
        <v>1142</v>
      </c>
      <c r="C1095" s="190"/>
      <c r="D1095" s="192"/>
    </row>
    <row r="1096" s="177" customFormat="1" customHeight="1" spans="1:4">
      <c r="A1096" s="188">
        <v>2160219</v>
      </c>
      <c r="B1096" s="188" t="s">
        <v>1143</v>
      </c>
      <c r="C1096" s="190"/>
      <c r="D1096" s="192"/>
    </row>
    <row r="1097" s="177" customFormat="1" customHeight="1" spans="1:4">
      <c r="A1097" s="188">
        <v>2160250</v>
      </c>
      <c r="B1097" s="188" t="s">
        <v>340</v>
      </c>
      <c r="C1097" s="190"/>
      <c r="D1097" s="192"/>
    </row>
    <row r="1098" s="177" customFormat="1" customHeight="1" spans="1:4">
      <c r="A1098" s="188">
        <v>2160299</v>
      </c>
      <c r="B1098" s="188" t="s">
        <v>1144</v>
      </c>
      <c r="C1098" s="190">
        <v>369</v>
      </c>
      <c r="D1098" s="192"/>
    </row>
    <row r="1099" s="177" customFormat="1" customHeight="1" spans="1:4">
      <c r="A1099" s="188">
        <v>21606</v>
      </c>
      <c r="B1099" s="189" t="s">
        <v>1145</v>
      </c>
      <c r="C1099" s="190">
        <f>SUM(C1100:C1104)</f>
        <v>13</v>
      </c>
      <c r="D1099" s="190">
        <f>SUM(D1100:D1104)</f>
        <v>0</v>
      </c>
    </row>
    <row r="1100" s="177" customFormat="1" customHeight="1" spans="1:4">
      <c r="A1100" s="188">
        <v>2160601</v>
      </c>
      <c r="B1100" s="188" t="s">
        <v>331</v>
      </c>
      <c r="C1100" s="190"/>
      <c r="D1100" s="192"/>
    </row>
    <row r="1101" s="177" customFormat="1" customHeight="1" spans="1:4">
      <c r="A1101" s="188">
        <v>2160602</v>
      </c>
      <c r="B1101" s="188" t="s">
        <v>332</v>
      </c>
      <c r="C1101" s="190"/>
      <c r="D1101" s="192"/>
    </row>
    <row r="1102" s="177" customFormat="1" customHeight="1" spans="1:4">
      <c r="A1102" s="188">
        <v>2160603</v>
      </c>
      <c r="B1102" s="188" t="s">
        <v>333</v>
      </c>
      <c r="C1102" s="190"/>
      <c r="D1102" s="192"/>
    </row>
    <row r="1103" s="177" customFormat="1" customHeight="1" spans="1:4">
      <c r="A1103" s="188">
        <v>2160607</v>
      </c>
      <c r="B1103" s="188" t="s">
        <v>1146</v>
      </c>
      <c r="C1103" s="190"/>
      <c r="D1103" s="192"/>
    </row>
    <row r="1104" s="177" customFormat="1" customHeight="1" spans="1:4">
      <c r="A1104" s="188">
        <v>2160699</v>
      </c>
      <c r="B1104" s="188" t="s">
        <v>1147</v>
      </c>
      <c r="C1104" s="190">
        <v>13</v>
      </c>
      <c r="D1104" s="192"/>
    </row>
    <row r="1105" s="177" customFormat="1" customHeight="1" spans="1:4">
      <c r="A1105" s="188">
        <v>21699</v>
      </c>
      <c r="B1105" s="189" t="s">
        <v>1148</v>
      </c>
      <c r="C1105" s="190">
        <f>SUM(C1106:C1107)</f>
        <v>4</v>
      </c>
      <c r="D1105" s="190">
        <f>SUM(D1106:D1107)</f>
        <v>37</v>
      </c>
    </row>
    <row r="1106" s="177" customFormat="1" customHeight="1" spans="1:4">
      <c r="A1106" s="188">
        <v>2169901</v>
      </c>
      <c r="B1106" s="188" t="s">
        <v>1149</v>
      </c>
      <c r="C1106" s="190"/>
      <c r="D1106" s="192"/>
    </row>
    <row r="1107" s="177" customFormat="1" customHeight="1" spans="1:4">
      <c r="A1107" s="188">
        <v>2169999</v>
      </c>
      <c r="B1107" s="188" t="s">
        <v>1150</v>
      </c>
      <c r="C1107" s="190">
        <v>4</v>
      </c>
      <c r="D1107" s="192">
        <v>37</v>
      </c>
    </row>
    <row r="1108" s="177" customFormat="1" customHeight="1" spans="1:4">
      <c r="A1108" s="188">
        <v>217</v>
      </c>
      <c r="B1108" s="189" t="s">
        <v>1151</v>
      </c>
      <c r="C1108" s="190">
        <f>C1109+C1116+C1126+C1132+C1135</f>
        <v>0</v>
      </c>
      <c r="D1108" s="190">
        <f>D1109+D1116+D1126+D1132+D1135</f>
        <v>10</v>
      </c>
    </row>
    <row r="1109" s="177" customFormat="1" customHeight="1" spans="1:4">
      <c r="A1109" s="188">
        <v>21701</v>
      </c>
      <c r="B1109" s="189" t="s">
        <v>1152</v>
      </c>
      <c r="C1109" s="190">
        <f>SUM(C1110:C1115)</f>
        <v>0</v>
      </c>
      <c r="D1109" s="190">
        <f>SUM(D1110:D1115)</f>
        <v>0</v>
      </c>
    </row>
    <row r="1110" s="177" customFormat="1" customHeight="1" spans="1:4">
      <c r="A1110" s="188">
        <v>2170101</v>
      </c>
      <c r="B1110" s="188" t="s">
        <v>331</v>
      </c>
      <c r="C1110" s="190"/>
      <c r="D1110" s="192"/>
    </row>
    <row r="1111" s="177" customFormat="1" customHeight="1" spans="1:4">
      <c r="A1111" s="188">
        <v>2170102</v>
      </c>
      <c r="B1111" s="188" t="s">
        <v>332</v>
      </c>
      <c r="C1111" s="190"/>
      <c r="D1111" s="192"/>
    </row>
    <row r="1112" s="177" customFormat="1" customHeight="1" spans="1:4">
      <c r="A1112" s="188">
        <v>2170103</v>
      </c>
      <c r="B1112" s="188" t="s">
        <v>333</v>
      </c>
      <c r="C1112" s="190"/>
      <c r="D1112" s="192"/>
    </row>
    <row r="1113" s="177" customFormat="1" customHeight="1" spans="1:4">
      <c r="A1113" s="188">
        <v>2170104</v>
      </c>
      <c r="B1113" s="188" t="s">
        <v>1153</v>
      </c>
      <c r="C1113" s="190"/>
      <c r="D1113" s="192"/>
    </row>
    <row r="1114" s="177" customFormat="1" customHeight="1" spans="1:4">
      <c r="A1114" s="188">
        <v>2170150</v>
      </c>
      <c r="B1114" s="188" t="s">
        <v>340</v>
      </c>
      <c r="C1114" s="190"/>
      <c r="D1114" s="192"/>
    </row>
    <row r="1115" s="177" customFormat="1" customHeight="1" spans="1:4">
      <c r="A1115" s="188">
        <v>2170199</v>
      </c>
      <c r="B1115" s="188" t="s">
        <v>1154</v>
      </c>
      <c r="C1115" s="190"/>
      <c r="D1115" s="192"/>
    </row>
    <row r="1116" s="177" customFormat="1" customHeight="1" spans="1:4">
      <c r="A1116" s="188">
        <v>21702</v>
      </c>
      <c r="B1116" s="189" t="s">
        <v>1155</v>
      </c>
      <c r="C1116" s="190">
        <f>SUM(C1117:C1125)</f>
        <v>0</v>
      </c>
      <c r="D1116" s="190">
        <f>SUM(D1117:D1125)</f>
        <v>0</v>
      </c>
    </row>
    <row r="1117" s="177" customFormat="1" customHeight="1" spans="1:4">
      <c r="A1117" s="188">
        <v>2170201</v>
      </c>
      <c r="B1117" s="188" t="s">
        <v>1156</v>
      </c>
      <c r="C1117" s="190"/>
      <c r="D1117" s="192"/>
    </row>
    <row r="1118" s="177" customFormat="1" customHeight="1" spans="1:4">
      <c r="A1118" s="188">
        <v>2170202</v>
      </c>
      <c r="B1118" s="188" t="s">
        <v>1157</v>
      </c>
      <c r="C1118" s="190"/>
      <c r="D1118" s="192"/>
    </row>
    <row r="1119" s="177" customFormat="1" customHeight="1" spans="1:4">
      <c r="A1119" s="188">
        <v>2170203</v>
      </c>
      <c r="B1119" s="188" t="s">
        <v>1158</v>
      </c>
      <c r="C1119" s="190"/>
      <c r="D1119" s="192"/>
    </row>
    <row r="1120" s="177" customFormat="1" customHeight="1" spans="1:4">
      <c r="A1120" s="188">
        <v>2170204</v>
      </c>
      <c r="B1120" s="188" t="s">
        <v>1159</v>
      </c>
      <c r="C1120" s="190"/>
      <c r="D1120" s="192"/>
    </row>
    <row r="1121" s="177" customFormat="1" customHeight="1" spans="1:4">
      <c r="A1121" s="188">
        <v>2170205</v>
      </c>
      <c r="B1121" s="188" t="s">
        <v>1160</v>
      </c>
      <c r="C1121" s="190"/>
      <c r="D1121" s="192"/>
    </row>
    <row r="1122" s="177" customFormat="1" customHeight="1" spans="1:4">
      <c r="A1122" s="188">
        <v>2170206</v>
      </c>
      <c r="B1122" s="188" t="s">
        <v>1161</v>
      </c>
      <c r="C1122" s="190"/>
      <c r="D1122" s="192"/>
    </row>
    <row r="1123" s="177" customFormat="1" customHeight="1" spans="1:4">
      <c r="A1123" s="188">
        <v>2170207</v>
      </c>
      <c r="B1123" s="188" t="s">
        <v>1162</v>
      </c>
      <c r="C1123" s="190"/>
      <c r="D1123" s="192"/>
    </row>
    <row r="1124" s="177" customFormat="1" customHeight="1" spans="1:4">
      <c r="A1124" s="188">
        <v>2170208</v>
      </c>
      <c r="B1124" s="188" t="s">
        <v>1163</v>
      </c>
      <c r="C1124" s="190"/>
      <c r="D1124" s="192"/>
    </row>
    <row r="1125" s="177" customFormat="1" customHeight="1" spans="1:4">
      <c r="A1125" s="188">
        <v>2170299</v>
      </c>
      <c r="B1125" s="188" t="s">
        <v>1164</v>
      </c>
      <c r="C1125" s="190"/>
      <c r="D1125" s="192"/>
    </row>
    <row r="1126" s="177" customFormat="1" customHeight="1" spans="1:4">
      <c r="A1126" s="188">
        <v>21703</v>
      </c>
      <c r="B1126" s="189" t="s">
        <v>1165</v>
      </c>
      <c r="C1126" s="190">
        <f>SUM(C1127:C1131)</f>
        <v>0</v>
      </c>
      <c r="D1126" s="190">
        <f>SUM(D1127:D1131)</f>
        <v>0</v>
      </c>
    </row>
    <row r="1127" s="177" customFormat="1" customHeight="1" spans="1:4">
      <c r="A1127" s="188">
        <v>2170301</v>
      </c>
      <c r="B1127" s="188" t="s">
        <v>1166</v>
      </c>
      <c r="C1127" s="190"/>
      <c r="D1127" s="192"/>
    </row>
    <row r="1128" s="177" customFormat="1" customHeight="1" spans="1:4">
      <c r="A1128" s="188">
        <v>2170302</v>
      </c>
      <c r="B1128" s="188" t="s">
        <v>1167</v>
      </c>
      <c r="C1128" s="190"/>
      <c r="D1128" s="192"/>
    </row>
    <row r="1129" s="177" customFormat="1" customHeight="1" spans="1:4">
      <c r="A1129" s="188">
        <v>2170303</v>
      </c>
      <c r="B1129" s="188" t="s">
        <v>1168</v>
      </c>
      <c r="C1129" s="190"/>
      <c r="D1129" s="192"/>
    </row>
    <row r="1130" s="177" customFormat="1" customHeight="1" spans="1:4">
      <c r="A1130" s="188">
        <v>2170304</v>
      </c>
      <c r="B1130" s="188" t="s">
        <v>1169</v>
      </c>
      <c r="C1130" s="190"/>
      <c r="D1130" s="192"/>
    </row>
    <row r="1131" s="177" customFormat="1" customHeight="1" spans="1:4">
      <c r="A1131" s="188">
        <v>2170399</v>
      </c>
      <c r="B1131" s="188" t="s">
        <v>1170</v>
      </c>
      <c r="C1131" s="190"/>
      <c r="D1131" s="192"/>
    </row>
    <row r="1132" s="177" customFormat="1" customHeight="1" spans="1:4">
      <c r="A1132" s="188">
        <v>21704</v>
      </c>
      <c r="B1132" s="189" t="s">
        <v>1171</v>
      </c>
      <c r="C1132" s="190">
        <f>SUM(C1133:C1134)</f>
        <v>0</v>
      </c>
      <c r="D1132" s="190">
        <f>SUM(D1133:D1134)</f>
        <v>0</v>
      </c>
    </row>
    <row r="1133" s="177" customFormat="1" customHeight="1" spans="1:4">
      <c r="A1133" s="188">
        <v>2170401</v>
      </c>
      <c r="B1133" s="188" t="s">
        <v>1172</v>
      </c>
      <c r="C1133" s="190"/>
      <c r="D1133" s="192"/>
    </row>
    <row r="1134" s="177" customFormat="1" customHeight="1" spans="1:4">
      <c r="A1134" s="188">
        <v>2170499</v>
      </c>
      <c r="B1134" s="188" t="s">
        <v>1173</v>
      </c>
      <c r="C1134" s="190"/>
      <c r="D1134" s="192"/>
    </row>
    <row r="1135" s="177" customFormat="1" customHeight="1" spans="1:4">
      <c r="A1135" s="188">
        <v>21799</v>
      </c>
      <c r="B1135" s="189" t="s">
        <v>1174</v>
      </c>
      <c r="C1135" s="190">
        <f>C1136+C1137</f>
        <v>0</v>
      </c>
      <c r="D1135" s="190">
        <f>D1136+D1137</f>
        <v>10</v>
      </c>
    </row>
    <row r="1136" s="177" customFormat="1" customHeight="1" spans="1:4">
      <c r="A1136" s="188">
        <v>2179902</v>
      </c>
      <c r="B1136" s="188" t="s">
        <v>1175</v>
      </c>
      <c r="C1136" s="190"/>
      <c r="D1136" s="192"/>
    </row>
    <row r="1137" s="177" customFormat="1" customHeight="1" spans="1:4">
      <c r="A1137" s="188">
        <v>2179999</v>
      </c>
      <c r="B1137" s="188" t="s">
        <v>1176</v>
      </c>
      <c r="C1137" s="190"/>
      <c r="D1137" s="192">
        <v>10</v>
      </c>
    </row>
    <row r="1138" s="177" customFormat="1" customHeight="1" spans="1:4">
      <c r="A1138" s="188">
        <v>219</v>
      </c>
      <c r="B1138" s="189" t="s">
        <v>1177</v>
      </c>
      <c r="C1138" s="190">
        <f>SUM(C1139:C1147)</f>
        <v>0</v>
      </c>
      <c r="D1138" s="190">
        <f>SUM(D1139:D1147)</f>
        <v>0</v>
      </c>
    </row>
    <row r="1139" s="177" customFormat="1" customHeight="1" spans="1:4">
      <c r="A1139" s="188">
        <v>21901</v>
      </c>
      <c r="B1139" s="189" t="s">
        <v>1178</v>
      </c>
      <c r="C1139" s="190"/>
      <c r="D1139" s="192"/>
    </row>
    <row r="1140" s="177" customFormat="1" customHeight="1" spans="1:4">
      <c r="A1140" s="188">
        <v>21902</v>
      </c>
      <c r="B1140" s="189" t="s">
        <v>1179</v>
      </c>
      <c r="C1140" s="190"/>
      <c r="D1140" s="192"/>
    </row>
    <row r="1141" s="177" customFormat="1" customHeight="1" spans="1:4">
      <c r="A1141" s="188">
        <v>21903</v>
      </c>
      <c r="B1141" s="189" t="s">
        <v>1180</v>
      </c>
      <c r="C1141" s="190"/>
      <c r="D1141" s="192"/>
    </row>
    <row r="1142" s="177" customFormat="1" customHeight="1" spans="1:4">
      <c r="A1142" s="188">
        <v>21904</v>
      </c>
      <c r="B1142" s="189" t="s">
        <v>1181</v>
      </c>
      <c r="C1142" s="190"/>
      <c r="D1142" s="192"/>
    </row>
    <row r="1143" s="177" customFormat="1" customHeight="1" spans="1:4">
      <c r="A1143" s="188">
        <v>21905</v>
      </c>
      <c r="B1143" s="189" t="s">
        <v>1182</v>
      </c>
      <c r="C1143" s="190"/>
      <c r="D1143" s="192"/>
    </row>
    <row r="1144" s="177" customFormat="1" customHeight="1" spans="1:4">
      <c r="A1144" s="188">
        <v>21906</v>
      </c>
      <c r="B1144" s="189" t="s">
        <v>963</v>
      </c>
      <c r="C1144" s="190"/>
      <c r="D1144" s="192"/>
    </row>
    <row r="1145" s="177" customFormat="1" customHeight="1" spans="1:4">
      <c r="A1145" s="188">
        <v>21907</v>
      </c>
      <c r="B1145" s="189" t="s">
        <v>1183</v>
      </c>
      <c r="C1145" s="190"/>
      <c r="D1145" s="192"/>
    </row>
    <row r="1146" s="177" customFormat="1" customHeight="1" spans="1:4">
      <c r="A1146" s="188">
        <v>21908</v>
      </c>
      <c r="B1146" s="189" t="s">
        <v>1184</v>
      </c>
      <c r="C1146" s="190"/>
      <c r="D1146" s="192"/>
    </row>
    <row r="1147" s="177" customFormat="1" customHeight="1" spans="1:4">
      <c r="A1147" s="188">
        <v>21999</v>
      </c>
      <c r="B1147" s="189" t="s">
        <v>1185</v>
      </c>
      <c r="C1147" s="190"/>
      <c r="D1147" s="192"/>
    </row>
    <row r="1148" s="177" customFormat="1" customHeight="1" spans="1:4">
      <c r="A1148" s="188">
        <v>220</v>
      </c>
      <c r="B1148" s="189" t="s">
        <v>1186</v>
      </c>
      <c r="C1148" s="190">
        <f>C1149+C1176+C1191</f>
        <v>6734</v>
      </c>
      <c r="D1148" s="190">
        <f>D1149+D1176+D1191</f>
        <v>2486.4974</v>
      </c>
    </row>
    <row r="1149" s="177" customFormat="1" customHeight="1" spans="1:4">
      <c r="A1149" s="188">
        <v>22001</v>
      </c>
      <c r="B1149" s="189" t="s">
        <v>1187</v>
      </c>
      <c r="C1149" s="190">
        <f>SUM(C1150:C1175)</f>
        <v>6646</v>
      </c>
      <c r="D1149" s="190">
        <f>SUM(D1150:D1175)</f>
        <v>2414.2338</v>
      </c>
    </row>
    <row r="1150" s="177" customFormat="1" customHeight="1" spans="1:4">
      <c r="A1150" s="188">
        <v>2200101</v>
      </c>
      <c r="B1150" s="188" t="s">
        <v>331</v>
      </c>
      <c r="C1150" s="190">
        <v>2751</v>
      </c>
      <c r="D1150" s="192">
        <v>880.9828</v>
      </c>
    </row>
    <row r="1151" s="177" customFormat="1" customHeight="1" spans="1:4">
      <c r="A1151" s="188">
        <v>2200102</v>
      </c>
      <c r="B1151" s="188" t="s">
        <v>332</v>
      </c>
      <c r="C1151" s="190"/>
      <c r="D1151" s="192"/>
    </row>
    <row r="1152" s="177" customFormat="1" customHeight="1" spans="1:4">
      <c r="A1152" s="188">
        <v>2200103</v>
      </c>
      <c r="B1152" s="188" t="s">
        <v>333</v>
      </c>
      <c r="C1152" s="190"/>
      <c r="D1152" s="192"/>
    </row>
    <row r="1153" s="177" customFormat="1" customHeight="1" spans="1:4">
      <c r="A1153" s="188">
        <v>2200104</v>
      </c>
      <c r="B1153" s="188" t="s">
        <v>1188</v>
      </c>
      <c r="C1153" s="190">
        <v>4</v>
      </c>
      <c r="D1153" s="192"/>
    </row>
    <row r="1154" s="177" customFormat="1" customHeight="1" spans="1:4">
      <c r="A1154" s="188">
        <v>2200106</v>
      </c>
      <c r="B1154" s="188" t="s">
        <v>1189</v>
      </c>
      <c r="C1154" s="190"/>
      <c r="D1154" s="192"/>
    </row>
    <row r="1155" s="177" customFormat="1" customHeight="1" spans="1:4">
      <c r="A1155" s="188">
        <v>2200107</v>
      </c>
      <c r="B1155" s="188" t="s">
        <v>1190</v>
      </c>
      <c r="C1155" s="190"/>
      <c r="D1155" s="192"/>
    </row>
    <row r="1156" s="177" customFormat="1" customHeight="1" spans="1:4">
      <c r="A1156" s="188">
        <v>2200108</v>
      </c>
      <c r="B1156" s="188" t="s">
        <v>1191</v>
      </c>
      <c r="C1156" s="190"/>
      <c r="D1156" s="192"/>
    </row>
    <row r="1157" s="177" customFormat="1" customHeight="1" spans="1:4">
      <c r="A1157" s="188">
        <v>2200109</v>
      </c>
      <c r="B1157" s="188" t="s">
        <v>1192</v>
      </c>
      <c r="C1157" s="190"/>
      <c r="D1157" s="192"/>
    </row>
    <row r="1158" s="177" customFormat="1" customHeight="1" spans="1:4">
      <c r="A1158" s="188">
        <v>2200112</v>
      </c>
      <c r="B1158" s="188" t="s">
        <v>1193</v>
      </c>
      <c r="C1158" s="190"/>
      <c r="D1158" s="192"/>
    </row>
    <row r="1159" s="177" customFormat="1" customHeight="1" spans="1:4">
      <c r="A1159" s="188">
        <v>2200113</v>
      </c>
      <c r="B1159" s="188" t="s">
        <v>1194</v>
      </c>
      <c r="C1159" s="190">
        <v>39</v>
      </c>
      <c r="D1159" s="192"/>
    </row>
    <row r="1160" s="177" customFormat="1" customHeight="1" spans="1:4">
      <c r="A1160" s="188">
        <v>2200114</v>
      </c>
      <c r="B1160" s="188" t="s">
        <v>1195</v>
      </c>
      <c r="C1160" s="190"/>
      <c r="D1160" s="192"/>
    </row>
    <row r="1161" s="177" customFormat="1" customHeight="1" spans="1:4">
      <c r="A1161" s="188">
        <v>2200115</v>
      </c>
      <c r="B1161" s="188" t="s">
        <v>1196</v>
      </c>
      <c r="C1161" s="190"/>
      <c r="D1161" s="192"/>
    </row>
    <row r="1162" s="177" customFormat="1" customHeight="1" spans="1:4">
      <c r="A1162" s="188">
        <v>2200116</v>
      </c>
      <c r="B1162" s="188" t="s">
        <v>1197</v>
      </c>
      <c r="C1162" s="190"/>
      <c r="D1162" s="192"/>
    </row>
    <row r="1163" s="177" customFormat="1" customHeight="1" spans="1:4">
      <c r="A1163" s="188">
        <v>2200119</v>
      </c>
      <c r="B1163" s="188" t="s">
        <v>1198</v>
      </c>
      <c r="C1163" s="190"/>
      <c r="D1163" s="192"/>
    </row>
    <row r="1164" s="177" customFormat="1" customHeight="1" spans="1:4">
      <c r="A1164" s="188">
        <v>2200120</v>
      </c>
      <c r="B1164" s="188" t="s">
        <v>1199</v>
      </c>
      <c r="C1164" s="190"/>
      <c r="D1164" s="192"/>
    </row>
    <row r="1165" s="177" customFormat="1" customHeight="1" spans="1:4">
      <c r="A1165" s="188">
        <v>2200121</v>
      </c>
      <c r="B1165" s="188" t="s">
        <v>1200</v>
      </c>
      <c r="C1165" s="190"/>
      <c r="D1165" s="192"/>
    </row>
    <row r="1166" s="177" customFormat="1" customHeight="1" spans="1:4">
      <c r="A1166" s="188">
        <v>2200122</v>
      </c>
      <c r="B1166" s="188" t="s">
        <v>1201</v>
      </c>
      <c r="C1166" s="190"/>
      <c r="D1166" s="192"/>
    </row>
    <row r="1167" s="177" customFormat="1" customHeight="1" spans="1:4">
      <c r="A1167" s="188">
        <v>2200123</v>
      </c>
      <c r="B1167" s="188" t="s">
        <v>1202</v>
      </c>
      <c r="C1167" s="190"/>
      <c r="D1167" s="192"/>
    </row>
    <row r="1168" s="177" customFormat="1" customHeight="1" spans="1:4">
      <c r="A1168" s="188">
        <v>2200124</v>
      </c>
      <c r="B1168" s="188" t="s">
        <v>1203</v>
      </c>
      <c r="C1168" s="190"/>
      <c r="D1168" s="192"/>
    </row>
    <row r="1169" s="177" customFormat="1" customHeight="1" spans="1:4">
      <c r="A1169" s="188">
        <v>2200125</v>
      </c>
      <c r="B1169" s="188" t="s">
        <v>1204</v>
      </c>
      <c r="C1169" s="190"/>
      <c r="D1169" s="192"/>
    </row>
    <row r="1170" s="177" customFormat="1" customHeight="1" spans="1:4">
      <c r="A1170" s="188">
        <v>2200126</v>
      </c>
      <c r="B1170" s="188" t="s">
        <v>1205</v>
      </c>
      <c r="C1170" s="190"/>
      <c r="D1170" s="192"/>
    </row>
    <row r="1171" s="177" customFormat="1" customHeight="1" spans="1:4">
      <c r="A1171" s="188">
        <v>2200127</v>
      </c>
      <c r="B1171" s="188" t="s">
        <v>1206</v>
      </c>
      <c r="C1171" s="190"/>
      <c r="D1171" s="192"/>
    </row>
    <row r="1172" s="177" customFormat="1" customHeight="1" spans="1:4">
      <c r="A1172" s="188">
        <v>2200128</v>
      </c>
      <c r="B1172" s="188" t="s">
        <v>1207</v>
      </c>
      <c r="C1172" s="190"/>
      <c r="D1172" s="192"/>
    </row>
    <row r="1173" s="177" customFormat="1" customHeight="1" spans="1:4">
      <c r="A1173" s="188">
        <v>2200129</v>
      </c>
      <c r="B1173" s="188" t="s">
        <v>1208</v>
      </c>
      <c r="C1173" s="190"/>
      <c r="D1173" s="192"/>
    </row>
    <row r="1174" s="177" customFormat="1" customHeight="1" spans="1:4">
      <c r="A1174" s="188">
        <v>2200150</v>
      </c>
      <c r="B1174" s="188" t="s">
        <v>340</v>
      </c>
      <c r="C1174" s="190">
        <v>2475</v>
      </c>
      <c r="D1174" s="192">
        <v>955.251</v>
      </c>
    </row>
    <row r="1175" s="177" customFormat="1" customHeight="1" spans="1:4">
      <c r="A1175" s="188">
        <v>2200199</v>
      </c>
      <c r="B1175" s="188" t="s">
        <v>1209</v>
      </c>
      <c r="C1175" s="190">
        <v>1377</v>
      </c>
      <c r="D1175" s="192">
        <v>578</v>
      </c>
    </row>
    <row r="1176" s="177" customFormat="1" customHeight="1" spans="1:4">
      <c r="A1176" s="188">
        <v>22005</v>
      </c>
      <c r="B1176" s="189" t="s">
        <v>1210</v>
      </c>
      <c r="C1176" s="190">
        <f>SUM(C1177:C1190)</f>
        <v>88</v>
      </c>
      <c r="D1176" s="190">
        <f>SUM(D1177:D1190)</f>
        <v>72.2636</v>
      </c>
    </row>
    <row r="1177" s="177" customFormat="1" customHeight="1" spans="1:4">
      <c r="A1177" s="188">
        <v>2200501</v>
      </c>
      <c r="B1177" s="188" t="s">
        <v>331</v>
      </c>
      <c r="C1177" s="190">
        <v>16</v>
      </c>
      <c r="D1177" s="192"/>
    </row>
    <row r="1178" s="177" customFormat="1" customHeight="1" spans="1:4">
      <c r="A1178" s="188">
        <v>2200502</v>
      </c>
      <c r="B1178" s="188" t="s">
        <v>332</v>
      </c>
      <c r="C1178" s="190"/>
      <c r="D1178" s="192"/>
    </row>
    <row r="1179" s="177" customFormat="1" customHeight="1" spans="1:4">
      <c r="A1179" s="188">
        <v>2200503</v>
      </c>
      <c r="B1179" s="188" t="s">
        <v>333</v>
      </c>
      <c r="C1179" s="190"/>
      <c r="D1179" s="192"/>
    </row>
    <row r="1180" s="177" customFormat="1" customHeight="1" spans="1:4">
      <c r="A1180" s="188">
        <v>2200504</v>
      </c>
      <c r="B1180" s="188" t="s">
        <v>1211</v>
      </c>
      <c r="C1180" s="190">
        <v>3</v>
      </c>
      <c r="D1180" s="192"/>
    </row>
    <row r="1181" s="177" customFormat="1" customHeight="1" spans="1:4">
      <c r="A1181" s="188">
        <v>2200506</v>
      </c>
      <c r="B1181" s="188" t="s">
        <v>1212</v>
      </c>
      <c r="C1181" s="190"/>
      <c r="D1181" s="192">
        <v>6</v>
      </c>
    </row>
    <row r="1182" s="177" customFormat="1" customHeight="1" spans="1:4">
      <c r="A1182" s="188">
        <v>2200507</v>
      </c>
      <c r="B1182" s="188" t="s">
        <v>1213</v>
      </c>
      <c r="C1182" s="190"/>
      <c r="D1182" s="192"/>
    </row>
    <row r="1183" s="177" customFormat="1" customHeight="1" spans="1:4">
      <c r="A1183" s="188">
        <v>2200508</v>
      </c>
      <c r="B1183" s="188" t="s">
        <v>1214</v>
      </c>
      <c r="C1183" s="190"/>
      <c r="D1183" s="192"/>
    </row>
    <row r="1184" s="177" customFormat="1" customHeight="1" spans="1:4">
      <c r="A1184" s="188">
        <v>2200509</v>
      </c>
      <c r="B1184" s="188" t="s">
        <v>1215</v>
      </c>
      <c r="C1184" s="190">
        <v>69</v>
      </c>
      <c r="D1184" s="192">
        <v>66.2636</v>
      </c>
    </row>
    <row r="1185" s="177" customFormat="1" customHeight="1" spans="1:4">
      <c r="A1185" s="188">
        <v>2200510</v>
      </c>
      <c r="B1185" s="188" t="s">
        <v>1216</v>
      </c>
      <c r="C1185" s="190"/>
      <c r="D1185" s="192"/>
    </row>
    <row r="1186" s="177" customFormat="1" customHeight="1" spans="1:4">
      <c r="A1186" s="188">
        <v>2200511</v>
      </c>
      <c r="B1186" s="188" t="s">
        <v>1217</v>
      </c>
      <c r="C1186" s="190"/>
      <c r="D1186" s="192"/>
    </row>
    <row r="1187" s="177" customFormat="1" customHeight="1" spans="1:4">
      <c r="A1187" s="188">
        <v>2200512</v>
      </c>
      <c r="B1187" s="188" t="s">
        <v>1218</v>
      </c>
      <c r="C1187" s="190"/>
      <c r="D1187" s="192"/>
    </row>
    <row r="1188" s="177" customFormat="1" customHeight="1" spans="1:4">
      <c r="A1188" s="188">
        <v>2200513</v>
      </c>
      <c r="B1188" s="188" t="s">
        <v>1219</v>
      </c>
      <c r="C1188" s="190"/>
      <c r="D1188" s="192"/>
    </row>
    <row r="1189" s="177" customFormat="1" customHeight="1" spans="1:4">
      <c r="A1189" s="188">
        <v>2200514</v>
      </c>
      <c r="B1189" s="188" t="s">
        <v>1220</v>
      </c>
      <c r="C1189" s="190"/>
      <c r="D1189" s="192"/>
    </row>
    <row r="1190" s="177" customFormat="1" customHeight="1" spans="1:4">
      <c r="A1190" s="188">
        <v>2200599</v>
      </c>
      <c r="B1190" s="188" t="s">
        <v>1221</v>
      </c>
      <c r="C1190" s="190"/>
      <c r="D1190" s="192"/>
    </row>
    <row r="1191" s="177" customFormat="1" customHeight="1" spans="1:4">
      <c r="A1191" s="188">
        <v>22099</v>
      </c>
      <c r="B1191" s="189" t="s">
        <v>1222</v>
      </c>
      <c r="C1191" s="190">
        <f>C1192</f>
        <v>0</v>
      </c>
      <c r="D1191" s="190">
        <f>D1192</f>
        <v>0</v>
      </c>
    </row>
    <row r="1192" s="177" customFormat="1" customHeight="1" spans="1:4">
      <c r="A1192" s="188">
        <v>2209999</v>
      </c>
      <c r="B1192" s="188" t="s">
        <v>1223</v>
      </c>
      <c r="C1192" s="190"/>
      <c r="D1192" s="192"/>
    </row>
    <row r="1193" s="177" customFormat="1" customHeight="1" spans="1:4">
      <c r="A1193" s="188">
        <v>221</v>
      </c>
      <c r="B1193" s="189" t="s">
        <v>1224</v>
      </c>
      <c r="C1193" s="190">
        <f>SUM(C1194,C1206,C1210)</f>
        <v>12789</v>
      </c>
      <c r="D1193" s="190">
        <f>SUM(D1194,D1206,D1210)</f>
        <v>16308.3995</v>
      </c>
    </row>
    <row r="1194" s="177" customFormat="1" customHeight="1" spans="1:4">
      <c r="A1194" s="188">
        <v>22101</v>
      </c>
      <c r="B1194" s="189" t="s">
        <v>1225</v>
      </c>
      <c r="C1194" s="190">
        <f>SUM(C1195:C1205)</f>
        <v>4068</v>
      </c>
      <c r="D1194" s="190">
        <f>SUM(D1195:D1205)</f>
        <v>0</v>
      </c>
    </row>
    <row r="1195" s="177" customFormat="1" customHeight="1" spans="1:4">
      <c r="A1195" s="188">
        <v>2210101</v>
      </c>
      <c r="B1195" s="188" t="s">
        <v>1226</v>
      </c>
      <c r="C1195" s="190"/>
      <c r="D1195" s="192"/>
    </row>
    <row r="1196" s="177" customFormat="1" customHeight="1" spans="1:4">
      <c r="A1196" s="188">
        <v>2210102</v>
      </c>
      <c r="B1196" s="188" t="s">
        <v>1227</v>
      </c>
      <c r="C1196" s="190"/>
      <c r="D1196" s="192"/>
    </row>
    <row r="1197" s="177" customFormat="1" customHeight="1" spans="1:4">
      <c r="A1197" s="188">
        <v>2210103</v>
      </c>
      <c r="B1197" s="188" t="s">
        <v>1228</v>
      </c>
      <c r="C1197" s="190">
        <v>3164</v>
      </c>
      <c r="D1197" s="192"/>
    </row>
    <row r="1198" s="177" customFormat="1" customHeight="1" spans="1:4">
      <c r="A1198" s="188">
        <v>2210104</v>
      </c>
      <c r="B1198" s="188" t="s">
        <v>1229</v>
      </c>
      <c r="C1198" s="190"/>
      <c r="D1198" s="192"/>
    </row>
    <row r="1199" s="177" customFormat="1" customHeight="1" spans="1:4">
      <c r="A1199" s="188">
        <v>2210105</v>
      </c>
      <c r="B1199" s="188" t="s">
        <v>1230</v>
      </c>
      <c r="C1199" s="190">
        <v>436</v>
      </c>
      <c r="D1199" s="192"/>
    </row>
    <row r="1200" s="177" customFormat="1" customHeight="1" spans="1:4">
      <c r="A1200" s="188">
        <v>2210106</v>
      </c>
      <c r="B1200" s="188" t="s">
        <v>1231</v>
      </c>
      <c r="C1200" s="190">
        <v>144</v>
      </c>
      <c r="D1200" s="192"/>
    </row>
    <row r="1201" s="177" customFormat="1" customHeight="1" spans="1:4">
      <c r="A1201" s="188">
        <v>2210107</v>
      </c>
      <c r="B1201" s="188" t="s">
        <v>1232</v>
      </c>
      <c r="C1201" s="190">
        <v>7</v>
      </c>
      <c r="D1201" s="192"/>
    </row>
    <row r="1202" s="177" customFormat="1" customHeight="1" spans="1:4">
      <c r="A1202" s="188">
        <v>2210108</v>
      </c>
      <c r="B1202" s="188" t="s">
        <v>1233</v>
      </c>
      <c r="C1202" s="190">
        <v>260</v>
      </c>
      <c r="D1202" s="192"/>
    </row>
    <row r="1203" s="177" customFormat="1" customHeight="1" spans="1:4">
      <c r="A1203" s="188">
        <v>2210109</v>
      </c>
      <c r="B1203" s="188" t="s">
        <v>1234</v>
      </c>
      <c r="C1203" s="190"/>
      <c r="D1203" s="192"/>
    </row>
    <row r="1204" s="177" customFormat="1" customHeight="1" spans="1:4">
      <c r="A1204" s="188">
        <v>2210110</v>
      </c>
      <c r="B1204" s="188" t="s">
        <v>1235</v>
      </c>
      <c r="C1204" s="190">
        <v>54</v>
      </c>
      <c r="D1204" s="192"/>
    </row>
    <row r="1205" s="177" customFormat="1" customHeight="1" spans="1:4">
      <c r="A1205" s="188">
        <v>2210199</v>
      </c>
      <c r="B1205" s="188" t="s">
        <v>1236</v>
      </c>
      <c r="C1205" s="190">
        <v>3</v>
      </c>
      <c r="D1205" s="192"/>
    </row>
    <row r="1206" s="177" customFormat="1" customHeight="1" spans="1:4">
      <c r="A1206" s="188">
        <v>22102</v>
      </c>
      <c r="B1206" s="189" t="s">
        <v>1237</v>
      </c>
      <c r="C1206" s="190">
        <f>SUM(C1207:C1209)</f>
        <v>8618</v>
      </c>
      <c r="D1206" s="190">
        <f>SUM(D1207:D1209)</f>
        <v>11694</v>
      </c>
    </row>
    <row r="1207" s="177" customFormat="1" customHeight="1" spans="1:4">
      <c r="A1207" s="188">
        <v>2210201</v>
      </c>
      <c r="B1207" s="188" t="s">
        <v>1238</v>
      </c>
      <c r="C1207" s="190">
        <v>8618</v>
      </c>
      <c r="D1207" s="192">
        <v>11694</v>
      </c>
    </row>
    <row r="1208" s="177" customFormat="1" customHeight="1" spans="1:4">
      <c r="A1208" s="188">
        <v>2210202</v>
      </c>
      <c r="B1208" s="188" t="s">
        <v>1239</v>
      </c>
      <c r="C1208" s="190"/>
      <c r="D1208" s="192"/>
    </row>
    <row r="1209" s="177" customFormat="1" customHeight="1" spans="1:4">
      <c r="A1209" s="188">
        <v>2210203</v>
      </c>
      <c r="B1209" s="188" t="s">
        <v>1240</v>
      </c>
      <c r="C1209" s="190"/>
      <c r="D1209" s="192"/>
    </row>
    <row r="1210" s="177" customFormat="1" customHeight="1" spans="1:4">
      <c r="A1210" s="188">
        <v>22103</v>
      </c>
      <c r="B1210" s="189" t="s">
        <v>1241</v>
      </c>
      <c r="C1210" s="190">
        <f>SUM(C1211:C1213)</f>
        <v>103</v>
      </c>
      <c r="D1210" s="190">
        <f>SUM(D1211:D1213)</f>
        <v>4614.3995</v>
      </c>
    </row>
    <row r="1211" s="177" customFormat="1" customHeight="1" spans="1:4">
      <c r="A1211" s="188">
        <v>2210301</v>
      </c>
      <c r="B1211" s="188" t="s">
        <v>1242</v>
      </c>
      <c r="C1211" s="190"/>
      <c r="D1211" s="192"/>
    </row>
    <row r="1212" s="177" customFormat="1" customHeight="1" spans="1:4">
      <c r="A1212" s="188">
        <v>2210302</v>
      </c>
      <c r="B1212" s="188" t="s">
        <v>1243</v>
      </c>
      <c r="C1212" s="190"/>
      <c r="D1212" s="192"/>
    </row>
    <row r="1213" s="177" customFormat="1" customHeight="1" spans="1:4">
      <c r="A1213" s="188">
        <v>2210399</v>
      </c>
      <c r="B1213" s="188" t="s">
        <v>1244</v>
      </c>
      <c r="C1213" s="190">
        <v>103</v>
      </c>
      <c r="D1213" s="192">
        <v>4614.3995</v>
      </c>
    </row>
    <row r="1214" s="177" customFormat="1" customHeight="1" spans="1:4">
      <c r="A1214" s="188">
        <v>222</v>
      </c>
      <c r="B1214" s="189" t="s">
        <v>1245</v>
      </c>
      <c r="C1214" s="190">
        <f>C1215+C1233+C1240+C1246</f>
        <v>2328</v>
      </c>
      <c r="D1214" s="190">
        <f>D1215+D1233+D1240+D1246</f>
        <v>594</v>
      </c>
    </row>
    <row r="1215" s="177" customFormat="1" customHeight="1" spans="1:4">
      <c r="A1215" s="188">
        <v>22201</v>
      </c>
      <c r="B1215" s="189" t="s">
        <v>1246</v>
      </c>
      <c r="C1215" s="190">
        <f>SUM(C1216:C1232)</f>
        <v>2198</v>
      </c>
      <c r="D1215" s="190">
        <f>SUM(D1216:D1232)</f>
        <v>0</v>
      </c>
    </row>
    <row r="1216" s="177" customFormat="1" customHeight="1" spans="1:4">
      <c r="A1216" s="188">
        <v>2220101</v>
      </c>
      <c r="B1216" s="188" t="s">
        <v>331</v>
      </c>
      <c r="C1216" s="190">
        <v>154</v>
      </c>
      <c r="D1216" s="192"/>
    </row>
    <row r="1217" s="177" customFormat="1" customHeight="1" spans="1:4">
      <c r="A1217" s="188">
        <v>2220102</v>
      </c>
      <c r="B1217" s="188" t="s">
        <v>332</v>
      </c>
      <c r="C1217" s="190"/>
      <c r="D1217" s="192"/>
    </row>
    <row r="1218" s="177" customFormat="1" customHeight="1" spans="1:4">
      <c r="A1218" s="188">
        <v>2220103</v>
      </c>
      <c r="B1218" s="188" t="s">
        <v>333</v>
      </c>
      <c r="C1218" s="190"/>
      <c r="D1218" s="192"/>
    </row>
    <row r="1219" s="177" customFormat="1" customHeight="1" spans="1:4">
      <c r="A1219" s="188">
        <v>2220104</v>
      </c>
      <c r="B1219" s="188" t="s">
        <v>1247</v>
      </c>
      <c r="C1219" s="190"/>
      <c r="D1219" s="192"/>
    </row>
    <row r="1220" s="177" customFormat="1" customHeight="1" spans="1:4">
      <c r="A1220" s="188">
        <v>2220105</v>
      </c>
      <c r="B1220" s="188" t="s">
        <v>1248</v>
      </c>
      <c r="C1220" s="190"/>
      <c r="D1220" s="192"/>
    </row>
    <row r="1221" s="177" customFormat="1" customHeight="1" spans="1:4">
      <c r="A1221" s="188">
        <v>2220106</v>
      </c>
      <c r="B1221" s="188" t="s">
        <v>1249</v>
      </c>
      <c r="C1221" s="190"/>
      <c r="D1221" s="192"/>
    </row>
    <row r="1222" s="177" customFormat="1" customHeight="1" spans="1:4">
      <c r="A1222" s="188">
        <v>2220107</v>
      </c>
      <c r="B1222" s="188" t="s">
        <v>1250</v>
      </c>
      <c r="C1222" s="190"/>
      <c r="D1222" s="192"/>
    </row>
    <row r="1223" s="177" customFormat="1" customHeight="1" spans="1:4">
      <c r="A1223" s="188">
        <v>2220112</v>
      </c>
      <c r="B1223" s="188" t="s">
        <v>1251</v>
      </c>
      <c r="C1223" s="190">
        <v>64</v>
      </c>
      <c r="D1223" s="192"/>
    </row>
    <row r="1224" s="177" customFormat="1" customHeight="1" spans="1:4">
      <c r="A1224" s="188">
        <v>2220113</v>
      </c>
      <c r="B1224" s="188" t="s">
        <v>1252</v>
      </c>
      <c r="C1224" s="190"/>
      <c r="D1224" s="192"/>
    </row>
    <row r="1225" s="177" customFormat="1" customHeight="1" spans="1:4">
      <c r="A1225" s="188">
        <v>2220114</v>
      </c>
      <c r="B1225" s="188" t="s">
        <v>1253</v>
      </c>
      <c r="C1225" s="190"/>
      <c r="D1225" s="192"/>
    </row>
    <row r="1226" s="177" customFormat="1" customHeight="1" spans="1:4">
      <c r="A1226" s="188">
        <v>2220115</v>
      </c>
      <c r="B1226" s="188" t="s">
        <v>1254</v>
      </c>
      <c r="C1226" s="190">
        <v>197</v>
      </c>
      <c r="D1226" s="192"/>
    </row>
    <row r="1227" s="177" customFormat="1" customHeight="1" spans="1:4">
      <c r="A1227" s="188">
        <v>2220118</v>
      </c>
      <c r="B1227" s="188" t="s">
        <v>1255</v>
      </c>
      <c r="C1227" s="190"/>
      <c r="D1227" s="192"/>
    </row>
    <row r="1228" s="177" customFormat="1" customHeight="1" spans="1:4">
      <c r="A1228" s="188">
        <v>2220119</v>
      </c>
      <c r="B1228" s="188" t="s">
        <v>1256</v>
      </c>
      <c r="C1228" s="190"/>
      <c r="D1228" s="192"/>
    </row>
    <row r="1229" s="177" customFormat="1" customHeight="1" spans="1:4">
      <c r="A1229" s="188">
        <v>2220120</v>
      </c>
      <c r="B1229" s="188" t="s">
        <v>1257</v>
      </c>
      <c r="C1229" s="190">
        <v>43</v>
      </c>
      <c r="D1229" s="192"/>
    </row>
    <row r="1230" s="177" customFormat="1" customHeight="1" spans="1:4">
      <c r="A1230" s="188">
        <v>2220121</v>
      </c>
      <c r="B1230" s="188" t="s">
        <v>1258</v>
      </c>
      <c r="C1230" s="190"/>
      <c r="D1230" s="192"/>
    </row>
    <row r="1231" s="177" customFormat="1" customHeight="1" spans="1:4">
      <c r="A1231" s="188">
        <v>2220150</v>
      </c>
      <c r="B1231" s="188" t="s">
        <v>340</v>
      </c>
      <c r="C1231" s="190">
        <v>1</v>
      </c>
      <c r="D1231" s="192"/>
    </row>
    <row r="1232" s="177" customFormat="1" customHeight="1" spans="1:4">
      <c r="A1232" s="188">
        <v>2220199</v>
      </c>
      <c r="B1232" s="188" t="s">
        <v>1259</v>
      </c>
      <c r="C1232" s="190">
        <v>1739</v>
      </c>
      <c r="D1232" s="192"/>
    </row>
    <row r="1233" s="177" customFormat="1" customHeight="1" spans="1:4">
      <c r="A1233" s="188">
        <v>22203</v>
      </c>
      <c r="B1233" s="189" t="s">
        <v>1260</v>
      </c>
      <c r="C1233" s="190">
        <f>SUM(C1234:C1239)</f>
        <v>0</v>
      </c>
      <c r="D1233" s="190">
        <f>SUM(D1234:D1239)</f>
        <v>0</v>
      </c>
    </row>
    <row r="1234" s="177" customFormat="1" customHeight="1" spans="1:4">
      <c r="A1234" s="188">
        <v>2220301</v>
      </c>
      <c r="B1234" s="188" t="s">
        <v>1261</v>
      </c>
      <c r="C1234" s="190"/>
      <c r="D1234" s="192"/>
    </row>
    <row r="1235" s="177" customFormat="1" customHeight="1" spans="1:4">
      <c r="A1235" s="188">
        <v>2220303</v>
      </c>
      <c r="B1235" s="188" t="s">
        <v>1262</v>
      </c>
      <c r="C1235" s="190"/>
      <c r="D1235" s="192"/>
    </row>
    <row r="1236" s="177" customFormat="1" customHeight="1" spans="1:4">
      <c r="A1236" s="188">
        <v>2220304</v>
      </c>
      <c r="B1236" s="188" t="s">
        <v>1263</v>
      </c>
      <c r="C1236" s="190"/>
      <c r="D1236" s="192"/>
    </row>
    <row r="1237" s="177" customFormat="1" customHeight="1" spans="1:4">
      <c r="A1237" s="188">
        <v>2220305</v>
      </c>
      <c r="B1237" s="188" t="s">
        <v>1264</v>
      </c>
      <c r="C1237" s="190"/>
      <c r="D1237" s="192"/>
    </row>
    <row r="1238" s="177" customFormat="1" customHeight="1" spans="1:4">
      <c r="A1238" s="188">
        <v>2220306</v>
      </c>
      <c r="B1238" s="188" t="s">
        <v>1265</v>
      </c>
      <c r="C1238" s="190"/>
      <c r="D1238" s="192"/>
    </row>
    <row r="1239" s="177" customFormat="1" customHeight="1" spans="1:4">
      <c r="A1239" s="188">
        <v>2220399</v>
      </c>
      <c r="B1239" s="188" t="s">
        <v>1266</v>
      </c>
      <c r="C1239" s="190"/>
      <c r="D1239" s="192"/>
    </row>
    <row r="1240" s="177" customFormat="1" customHeight="1" spans="1:4">
      <c r="A1240" s="188">
        <v>22204</v>
      </c>
      <c r="B1240" s="189" t="s">
        <v>1267</v>
      </c>
      <c r="C1240" s="190">
        <f>SUM(C1241:C1245)</f>
        <v>130</v>
      </c>
      <c r="D1240" s="190">
        <f>SUM(D1241:D1245)</f>
        <v>594</v>
      </c>
    </row>
    <row r="1241" s="177" customFormat="1" customHeight="1" spans="1:4">
      <c r="A1241" s="188">
        <v>2220401</v>
      </c>
      <c r="B1241" s="188" t="s">
        <v>1268</v>
      </c>
      <c r="C1241" s="190">
        <v>69</v>
      </c>
      <c r="D1241" s="192"/>
    </row>
    <row r="1242" s="177" customFormat="1" customHeight="1" spans="1:4">
      <c r="A1242" s="188">
        <v>2220402</v>
      </c>
      <c r="B1242" s="188" t="s">
        <v>1269</v>
      </c>
      <c r="C1242" s="190">
        <v>61</v>
      </c>
      <c r="D1242" s="192"/>
    </row>
    <row r="1243" s="177" customFormat="1" customHeight="1" spans="1:4">
      <c r="A1243" s="188">
        <v>2220403</v>
      </c>
      <c r="B1243" s="188" t="s">
        <v>1270</v>
      </c>
      <c r="C1243" s="190"/>
      <c r="D1243" s="192"/>
    </row>
    <row r="1244" s="177" customFormat="1" customHeight="1" spans="1:4">
      <c r="A1244" s="188">
        <v>2220404</v>
      </c>
      <c r="B1244" s="188" t="s">
        <v>1271</v>
      </c>
      <c r="C1244" s="190"/>
      <c r="D1244" s="192"/>
    </row>
    <row r="1245" s="177" customFormat="1" customHeight="1" spans="1:4">
      <c r="A1245" s="188">
        <v>2220499</v>
      </c>
      <c r="B1245" s="188" t="s">
        <v>1272</v>
      </c>
      <c r="C1245" s="190"/>
      <c r="D1245" s="192">
        <v>594</v>
      </c>
    </row>
    <row r="1246" s="177" customFormat="1" customHeight="1" spans="1:4">
      <c r="A1246" s="188">
        <v>22205</v>
      </c>
      <c r="B1246" s="189" t="s">
        <v>1273</v>
      </c>
      <c r="C1246" s="190">
        <f>SUM(C1247:C1258)</f>
        <v>0</v>
      </c>
      <c r="D1246" s="190">
        <f>SUM(D1247:D1258)</f>
        <v>0</v>
      </c>
    </row>
    <row r="1247" s="177" customFormat="1" customHeight="1" spans="1:4">
      <c r="A1247" s="188">
        <v>2220501</v>
      </c>
      <c r="B1247" s="188" t="s">
        <v>1274</v>
      </c>
      <c r="C1247" s="190"/>
      <c r="D1247" s="192"/>
    </row>
    <row r="1248" s="177" customFormat="1" customHeight="1" spans="1:4">
      <c r="A1248" s="188">
        <v>2220502</v>
      </c>
      <c r="B1248" s="188" t="s">
        <v>1275</v>
      </c>
      <c r="C1248" s="190"/>
      <c r="D1248" s="192"/>
    </row>
    <row r="1249" s="177" customFormat="1" customHeight="1" spans="1:4">
      <c r="A1249" s="188">
        <v>2220503</v>
      </c>
      <c r="B1249" s="188" t="s">
        <v>1276</v>
      </c>
      <c r="C1249" s="190"/>
      <c r="D1249" s="192"/>
    </row>
    <row r="1250" s="177" customFormat="1" customHeight="1" spans="1:4">
      <c r="A1250" s="188">
        <v>2220504</v>
      </c>
      <c r="B1250" s="188" t="s">
        <v>1277</v>
      </c>
      <c r="C1250" s="190"/>
      <c r="D1250" s="192"/>
    </row>
    <row r="1251" s="177" customFormat="1" customHeight="1" spans="1:4">
      <c r="A1251" s="188">
        <v>2220505</v>
      </c>
      <c r="B1251" s="188" t="s">
        <v>1278</v>
      </c>
      <c r="C1251" s="190"/>
      <c r="D1251" s="192"/>
    </row>
    <row r="1252" s="177" customFormat="1" customHeight="1" spans="1:4">
      <c r="A1252" s="188">
        <v>2220506</v>
      </c>
      <c r="B1252" s="188" t="s">
        <v>1279</v>
      </c>
      <c r="C1252" s="190"/>
      <c r="D1252" s="192"/>
    </row>
    <row r="1253" s="177" customFormat="1" customHeight="1" spans="1:4">
      <c r="A1253" s="188">
        <v>2220507</v>
      </c>
      <c r="B1253" s="188" t="s">
        <v>1280</v>
      </c>
      <c r="C1253" s="190"/>
      <c r="D1253" s="192"/>
    </row>
    <row r="1254" s="177" customFormat="1" customHeight="1" spans="1:4">
      <c r="A1254" s="188">
        <v>2220508</v>
      </c>
      <c r="B1254" s="188" t="s">
        <v>1281</v>
      </c>
      <c r="C1254" s="190"/>
      <c r="D1254" s="192"/>
    </row>
    <row r="1255" s="177" customFormat="1" customHeight="1" spans="1:4">
      <c r="A1255" s="188">
        <v>2220509</v>
      </c>
      <c r="B1255" s="188" t="s">
        <v>1282</v>
      </c>
      <c r="C1255" s="190"/>
      <c r="D1255" s="192"/>
    </row>
    <row r="1256" s="177" customFormat="1" customHeight="1" spans="1:4">
      <c r="A1256" s="188">
        <v>2220510</v>
      </c>
      <c r="B1256" s="188" t="s">
        <v>1283</v>
      </c>
      <c r="C1256" s="190"/>
      <c r="D1256" s="192"/>
    </row>
    <row r="1257" s="177" customFormat="1" customHeight="1" spans="1:4">
      <c r="A1257" s="188">
        <v>2220511</v>
      </c>
      <c r="B1257" s="188" t="s">
        <v>1284</v>
      </c>
      <c r="C1257" s="190"/>
      <c r="D1257" s="192"/>
    </row>
    <row r="1258" s="177" customFormat="1" customHeight="1" spans="1:4">
      <c r="A1258" s="188">
        <v>2220599</v>
      </c>
      <c r="B1258" s="188" t="s">
        <v>1285</v>
      </c>
      <c r="C1258" s="190"/>
      <c r="D1258" s="192"/>
    </row>
    <row r="1259" s="177" customFormat="1" customHeight="1" spans="1:4">
      <c r="A1259" s="188">
        <v>224</v>
      </c>
      <c r="B1259" s="189" t="s">
        <v>1286</v>
      </c>
      <c r="C1259" s="190">
        <f>C1260+C1271+C1278+C1286+C1299+C1303+C1307</f>
        <v>9815</v>
      </c>
      <c r="D1259" s="190">
        <f>D1260+D1271+D1278+D1286+D1299+D1303+D1307</f>
        <v>6736.1034</v>
      </c>
    </row>
    <row r="1260" s="177" customFormat="1" customHeight="1" spans="1:4">
      <c r="A1260" s="188">
        <v>22401</v>
      </c>
      <c r="B1260" s="189" t="s">
        <v>1287</v>
      </c>
      <c r="C1260" s="190">
        <f>SUM(C1261:C1270)</f>
        <v>2736</v>
      </c>
      <c r="D1260" s="190">
        <f>SUM(D1261:D1270)</f>
        <v>1504.3034</v>
      </c>
    </row>
    <row r="1261" s="177" customFormat="1" customHeight="1" spans="1:4">
      <c r="A1261" s="188">
        <v>2240101</v>
      </c>
      <c r="B1261" s="188" t="s">
        <v>331</v>
      </c>
      <c r="C1261" s="190">
        <v>2294</v>
      </c>
      <c r="D1261" s="192">
        <v>1454.3034</v>
      </c>
    </row>
    <row r="1262" s="177" customFormat="1" customHeight="1" spans="1:4">
      <c r="A1262" s="188">
        <v>2240102</v>
      </c>
      <c r="B1262" s="188" t="s">
        <v>332</v>
      </c>
      <c r="C1262" s="190"/>
      <c r="D1262" s="192"/>
    </row>
    <row r="1263" s="177" customFormat="1" customHeight="1" spans="1:4">
      <c r="A1263" s="188">
        <v>2240103</v>
      </c>
      <c r="B1263" s="188" t="s">
        <v>333</v>
      </c>
      <c r="C1263" s="190"/>
      <c r="D1263" s="192"/>
    </row>
    <row r="1264" s="177" customFormat="1" customHeight="1" spans="1:4">
      <c r="A1264" s="188">
        <v>2240104</v>
      </c>
      <c r="B1264" s="188" t="s">
        <v>1288</v>
      </c>
      <c r="C1264" s="190"/>
      <c r="D1264" s="192"/>
    </row>
    <row r="1265" s="177" customFormat="1" customHeight="1" spans="1:4">
      <c r="A1265" s="188">
        <v>2240105</v>
      </c>
      <c r="B1265" s="188" t="s">
        <v>1289</v>
      </c>
      <c r="C1265" s="190"/>
      <c r="D1265" s="192"/>
    </row>
    <row r="1266" s="177" customFormat="1" customHeight="1" spans="1:4">
      <c r="A1266" s="188">
        <v>2240106</v>
      </c>
      <c r="B1266" s="188" t="s">
        <v>1290</v>
      </c>
      <c r="C1266" s="190">
        <v>31</v>
      </c>
      <c r="D1266" s="192">
        <v>50</v>
      </c>
    </row>
    <row r="1267" s="177" customFormat="1" customHeight="1" spans="1:4">
      <c r="A1267" s="188">
        <v>2240108</v>
      </c>
      <c r="B1267" s="188" t="s">
        <v>1291</v>
      </c>
      <c r="C1267" s="190">
        <v>1</v>
      </c>
      <c r="D1267" s="192"/>
    </row>
    <row r="1268" s="177" customFormat="1" customHeight="1" spans="1:4">
      <c r="A1268" s="188">
        <v>2240109</v>
      </c>
      <c r="B1268" s="188" t="s">
        <v>1292</v>
      </c>
      <c r="C1268" s="190">
        <v>4</v>
      </c>
      <c r="D1268" s="192"/>
    </row>
    <row r="1269" s="177" customFormat="1" customHeight="1" spans="1:4">
      <c r="A1269" s="188">
        <v>2240150</v>
      </c>
      <c r="B1269" s="188" t="s">
        <v>340</v>
      </c>
      <c r="C1269" s="190"/>
      <c r="D1269" s="192"/>
    </row>
    <row r="1270" s="177" customFormat="1" customHeight="1" spans="1:4">
      <c r="A1270" s="188">
        <v>2240199</v>
      </c>
      <c r="B1270" s="188" t="s">
        <v>1293</v>
      </c>
      <c r="C1270" s="190">
        <v>406</v>
      </c>
      <c r="D1270" s="192"/>
    </row>
    <row r="1271" s="177" customFormat="1" customHeight="1" spans="1:4">
      <c r="A1271" s="188">
        <v>22402</v>
      </c>
      <c r="B1271" s="189" t="s">
        <v>1294</v>
      </c>
      <c r="C1271" s="190">
        <f>SUM(C1272:C1277)</f>
        <v>615</v>
      </c>
      <c r="D1271" s="190">
        <f>SUM(D1272:D1277)</f>
        <v>1119.8</v>
      </c>
    </row>
    <row r="1272" s="177" customFormat="1" customHeight="1" spans="1:4">
      <c r="A1272" s="188">
        <v>2240201</v>
      </c>
      <c r="B1272" s="188" t="s">
        <v>331</v>
      </c>
      <c r="C1272" s="190">
        <v>604</v>
      </c>
      <c r="D1272" s="192">
        <v>1119.8</v>
      </c>
    </row>
    <row r="1273" s="177" customFormat="1" customHeight="1" spans="1:4">
      <c r="A1273" s="188">
        <v>2240202</v>
      </c>
      <c r="B1273" s="188" t="s">
        <v>332</v>
      </c>
      <c r="C1273" s="190"/>
      <c r="D1273" s="192"/>
    </row>
    <row r="1274" s="177" customFormat="1" customHeight="1" spans="1:4">
      <c r="A1274" s="188">
        <v>2240203</v>
      </c>
      <c r="B1274" s="188" t="s">
        <v>333</v>
      </c>
      <c r="C1274" s="190"/>
      <c r="D1274" s="192"/>
    </row>
    <row r="1275" s="177" customFormat="1" customHeight="1" spans="1:4">
      <c r="A1275" s="188">
        <v>2240204</v>
      </c>
      <c r="B1275" s="188" t="s">
        <v>1295</v>
      </c>
      <c r="C1275" s="190">
        <v>11</v>
      </c>
      <c r="D1275" s="192"/>
    </row>
    <row r="1276" s="177" customFormat="1" customHeight="1" spans="1:4">
      <c r="A1276" s="188">
        <v>2240250</v>
      </c>
      <c r="B1276" s="188" t="s">
        <v>340</v>
      </c>
      <c r="C1276" s="190"/>
      <c r="D1276" s="192"/>
    </row>
    <row r="1277" s="177" customFormat="1" customHeight="1" spans="1:4">
      <c r="A1277" s="188">
        <v>2240299</v>
      </c>
      <c r="B1277" s="188" t="s">
        <v>1296</v>
      </c>
      <c r="C1277" s="190"/>
      <c r="D1277" s="192"/>
    </row>
    <row r="1278" s="177" customFormat="1" customHeight="1" spans="1:4">
      <c r="A1278" s="188">
        <v>22404</v>
      </c>
      <c r="B1278" s="189" t="s">
        <v>1297</v>
      </c>
      <c r="C1278" s="190">
        <f>SUM(C1279:C1285)</f>
        <v>64</v>
      </c>
      <c r="D1278" s="190">
        <f>SUM(D1279:D1285)</f>
        <v>0</v>
      </c>
    </row>
    <row r="1279" s="177" customFormat="1" customHeight="1" spans="1:4">
      <c r="A1279" s="188">
        <v>2240401</v>
      </c>
      <c r="B1279" s="188" t="s">
        <v>331</v>
      </c>
      <c r="C1279" s="190">
        <v>64</v>
      </c>
      <c r="D1279" s="192"/>
    </row>
    <row r="1280" s="177" customFormat="1" customHeight="1" spans="1:4">
      <c r="A1280" s="188">
        <v>2240402</v>
      </c>
      <c r="B1280" s="188" t="s">
        <v>332</v>
      </c>
      <c r="C1280" s="190"/>
      <c r="D1280" s="192"/>
    </row>
    <row r="1281" s="177" customFormat="1" customHeight="1" spans="1:4">
      <c r="A1281" s="188">
        <v>2240403</v>
      </c>
      <c r="B1281" s="188" t="s">
        <v>333</v>
      </c>
      <c r="C1281" s="190"/>
      <c r="D1281" s="192"/>
    </row>
    <row r="1282" s="177" customFormat="1" customHeight="1" spans="1:4">
      <c r="A1282" s="188">
        <v>2240404</v>
      </c>
      <c r="B1282" s="188" t="s">
        <v>1298</v>
      </c>
      <c r="C1282" s="190"/>
      <c r="D1282" s="192"/>
    </row>
    <row r="1283" s="177" customFormat="1" customHeight="1" spans="1:4">
      <c r="A1283" s="188">
        <v>2240405</v>
      </c>
      <c r="B1283" s="188" t="s">
        <v>1299</v>
      </c>
      <c r="C1283" s="190"/>
      <c r="D1283" s="192"/>
    </row>
    <row r="1284" s="177" customFormat="1" customHeight="1" spans="1:4">
      <c r="A1284" s="188">
        <v>2240450</v>
      </c>
      <c r="B1284" s="188" t="s">
        <v>340</v>
      </c>
      <c r="C1284" s="190"/>
      <c r="D1284" s="192"/>
    </row>
    <row r="1285" s="177" customFormat="1" customHeight="1" spans="1:4">
      <c r="A1285" s="188">
        <v>2240499</v>
      </c>
      <c r="B1285" s="188" t="s">
        <v>1300</v>
      </c>
      <c r="C1285" s="190"/>
      <c r="D1285" s="192"/>
    </row>
    <row r="1286" s="177" customFormat="1" customHeight="1" spans="1:4">
      <c r="A1286" s="188">
        <v>22405</v>
      </c>
      <c r="B1286" s="189" t="s">
        <v>1301</v>
      </c>
      <c r="C1286" s="190">
        <f>SUM(C1287:C1298)</f>
        <v>8</v>
      </c>
      <c r="D1286" s="190">
        <f>SUM(D1287:D1298)</f>
        <v>0</v>
      </c>
    </row>
    <row r="1287" s="177" customFormat="1" customHeight="1" spans="1:4">
      <c r="A1287" s="188">
        <v>2240501</v>
      </c>
      <c r="B1287" s="188" t="s">
        <v>331</v>
      </c>
      <c r="C1287" s="190">
        <v>5</v>
      </c>
      <c r="D1287" s="192"/>
    </row>
    <row r="1288" s="177" customFormat="1" customHeight="1" spans="1:4">
      <c r="A1288" s="188">
        <v>2240502</v>
      </c>
      <c r="B1288" s="188" t="s">
        <v>332</v>
      </c>
      <c r="C1288" s="190"/>
      <c r="D1288" s="192"/>
    </row>
    <row r="1289" s="177" customFormat="1" customHeight="1" spans="1:4">
      <c r="A1289" s="188">
        <v>2240503</v>
      </c>
      <c r="B1289" s="188" t="s">
        <v>333</v>
      </c>
      <c r="C1289" s="190"/>
      <c r="D1289" s="192"/>
    </row>
    <row r="1290" s="177" customFormat="1" customHeight="1" spans="1:4">
      <c r="A1290" s="188">
        <v>2240504</v>
      </c>
      <c r="B1290" s="188" t="s">
        <v>1302</v>
      </c>
      <c r="C1290" s="190">
        <v>3</v>
      </c>
      <c r="D1290" s="192"/>
    </row>
    <row r="1291" s="177" customFormat="1" customHeight="1" spans="1:4">
      <c r="A1291" s="188">
        <v>2240505</v>
      </c>
      <c r="B1291" s="188" t="s">
        <v>1303</v>
      </c>
      <c r="C1291" s="190"/>
      <c r="D1291" s="192"/>
    </row>
    <row r="1292" s="177" customFormat="1" customHeight="1" spans="1:4">
      <c r="A1292" s="188">
        <v>2240506</v>
      </c>
      <c r="B1292" s="188" t="s">
        <v>1304</v>
      </c>
      <c r="C1292" s="190"/>
      <c r="D1292" s="192"/>
    </row>
    <row r="1293" s="177" customFormat="1" customHeight="1" spans="1:4">
      <c r="A1293" s="188">
        <v>2240507</v>
      </c>
      <c r="B1293" s="188" t="s">
        <v>1305</v>
      </c>
      <c r="C1293" s="190"/>
      <c r="D1293" s="192"/>
    </row>
    <row r="1294" s="177" customFormat="1" customHeight="1" spans="1:4">
      <c r="A1294" s="188">
        <v>2240508</v>
      </c>
      <c r="B1294" s="188" t="s">
        <v>1306</v>
      </c>
      <c r="C1294" s="190"/>
      <c r="D1294" s="192"/>
    </row>
    <row r="1295" s="177" customFormat="1" customHeight="1" spans="1:4">
      <c r="A1295" s="188">
        <v>2240509</v>
      </c>
      <c r="B1295" s="188" t="s">
        <v>1307</v>
      </c>
      <c r="C1295" s="190"/>
      <c r="D1295" s="192"/>
    </row>
    <row r="1296" s="177" customFormat="1" customHeight="1" spans="1:4">
      <c r="A1296" s="188">
        <v>2240510</v>
      </c>
      <c r="B1296" s="188" t="s">
        <v>1308</v>
      </c>
      <c r="C1296" s="190"/>
      <c r="D1296" s="192"/>
    </row>
    <row r="1297" s="177" customFormat="1" customHeight="1" spans="1:4">
      <c r="A1297" s="188">
        <v>2240550</v>
      </c>
      <c r="B1297" s="188" t="s">
        <v>1309</v>
      </c>
      <c r="C1297" s="190"/>
      <c r="D1297" s="192"/>
    </row>
    <row r="1298" s="177" customFormat="1" customHeight="1" spans="1:4">
      <c r="A1298" s="188">
        <v>2240599</v>
      </c>
      <c r="B1298" s="188" t="s">
        <v>1310</v>
      </c>
      <c r="C1298" s="190"/>
      <c r="D1298" s="192"/>
    </row>
    <row r="1299" s="177" customFormat="1" customHeight="1" spans="1:4">
      <c r="A1299" s="188">
        <v>22406</v>
      </c>
      <c r="B1299" s="189" t="s">
        <v>1311</v>
      </c>
      <c r="C1299" s="190">
        <f>SUM(C1300:C1302)</f>
        <v>1506</v>
      </c>
      <c r="D1299" s="190">
        <f>SUM(D1300:D1302)</f>
        <v>0</v>
      </c>
    </row>
    <row r="1300" s="177" customFormat="1" customHeight="1" spans="1:4">
      <c r="A1300" s="188">
        <v>2240601</v>
      </c>
      <c r="B1300" s="188" t="s">
        <v>1312</v>
      </c>
      <c r="C1300" s="190">
        <v>1486</v>
      </c>
      <c r="D1300" s="192"/>
    </row>
    <row r="1301" s="177" customFormat="1" customHeight="1" spans="1:4">
      <c r="A1301" s="188">
        <v>2240602</v>
      </c>
      <c r="B1301" s="188" t="s">
        <v>1313</v>
      </c>
      <c r="C1301" s="190"/>
      <c r="D1301" s="192"/>
    </row>
    <row r="1302" s="177" customFormat="1" customHeight="1" spans="1:4">
      <c r="A1302" s="188">
        <v>2240699</v>
      </c>
      <c r="B1302" s="188" t="s">
        <v>1314</v>
      </c>
      <c r="C1302" s="190">
        <v>20</v>
      </c>
      <c r="D1302" s="192"/>
    </row>
    <row r="1303" s="177" customFormat="1" customHeight="1" spans="1:4">
      <c r="A1303" s="188">
        <v>22407</v>
      </c>
      <c r="B1303" s="189" t="s">
        <v>1315</v>
      </c>
      <c r="C1303" s="190">
        <f>SUM(C1304:C1306)</f>
        <v>4531</v>
      </c>
      <c r="D1303" s="190">
        <f>SUM(D1304:D1306)</f>
        <v>4100</v>
      </c>
    </row>
    <row r="1304" s="177" customFormat="1" customHeight="1" spans="1:4">
      <c r="A1304" s="188">
        <v>2240703</v>
      </c>
      <c r="B1304" s="188" t="s">
        <v>1316</v>
      </c>
      <c r="C1304" s="190">
        <v>2705</v>
      </c>
      <c r="D1304" s="192"/>
    </row>
    <row r="1305" s="177" customFormat="1" customHeight="1" spans="1:4">
      <c r="A1305" s="188">
        <v>2240704</v>
      </c>
      <c r="B1305" s="188" t="s">
        <v>1317</v>
      </c>
      <c r="C1305" s="190">
        <v>129</v>
      </c>
      <c r="D1305" s="192"/>
    </row>
    <row r="1306" s="177" customFormat="1" customHeight="1" spans="1:4">
      <c r="A1306" s="188">
        <v>2240799</v>
      </c>
      <c r="B1306" s="188" t="s">
        <v>1318</v>
      </c>
      <c r="C1306" s="190">
        <v>1697</v>
      </c>
      <c r="D1306" s="192">
        <v>4100</v>
      </c>
    </row>
    <row r="1307" s="177" customFormat="1" customHeight="1" spans="1:4">
      <c r="A1307" s="188">
        <v>22499</v>
      </c>
      <c r="B1307" s="189" t="s">
        <v>1319</v>
      </c>
      <c r="C1307" s="190">
        <f t="shared" ref="C1307:C1310" si="2">C1308</f>
        <v>355</v>
      </c>
      <c r="D1307" s="190">
        <f t="shared" ref="D1307:D1310" si="3">D1308</f>
        <v>12</v>
      </c>
    </row>
    <row r="1308" s="177" customFormat="1" customHeight="1" spans="1:4">
      <c r="A1308" s="188">
        <v>2249999</v>
      </c>
      <c r="B1308" s="188" t="s">
        <v>1320</v>
      </c>
      <c r="C1308" s="190">
        <v>355</v>
      </c>
      <c r="D1308" s="192">
        <v>12</v>
      </c>
    </row>
    <row r="1309" s="177" customFormat="1" customHeight="1" spans="1:4">
      <c r="A1309" s="188">
        <v>229</v>
      </c>
      <c r="B1309" s="189" t="s">
        <v>1321</v>
      </c>
      <c r="C1309" s="190">
        <f t="shared" si="2"/>
        <v>1490</v>
      </c>
      <c r="D1309" s="190">
        <f t="shared" si="3"/>
        <v>0</v>
      </c>
    </row>
    <row r="1310" s="177" customFormat="1" customHeight="1" spans="1:4">
      <c r="A1310" s="188">
        <v>22999</v>
      </c>
      <c r="B1310" s="189" t="s">
        <v>1185</v>
      </c>
      <c r="C1310" s="190">
        <f t="shared" si="2"/>
        <v>1490</v>
      </c>
      <c r="D1310" s="190">
        <f t="shared" si="3"/>
        <v>0</v>
      </c>
    </row>
    <row r="1311" s="177" customFormat="1" customHeight="1" spans="1:4">
      <c r="A1311" s="188">
        <v>2299999</v>
      </c>
      <c r="B1311" s="188" t="s">
        <v>488</v>
      </c>
      <c r="C1311" s="190">
        <v>1490</v>
      </c>
      <c r="D1311" s="192"/>
    </row>
    <row r="1312" s="177" customFormat="1" customHeight="1" spans="1:4">
      <c r="A1312" s="188">
        <v>232</v>
      </c>
      <c r="B1312" s="189" t="s">
        <v>1322</v>
      </c>
      <c r="C1312" s="190">
        <f>SUM(C1313,C1315,C1320)</f>
        <v>7058</v>
      </c>
      <c r="D1312" s="190">
        <f>SUM(D1313,D1315,D1320)</f>
        <v>8186</v>
      </c>
    </row>
    <row r="1313" s="177" customFormat="1" customHeight="1" spans="1:4">
      <c r="A1313" s="188">
        <v>23201</v>
      </c>
      <c r="B1313" s="189" t="s">
        <v>1323</v>
      </c>
      <c r="C1313" s="190">
        <f>C1314</f>
        <v>0</v>
      </c>
      <c r="D1313" s="190">
        <f>D1314</f>
        <v>0</v>
      </c>
    </row>
    <row r="1314" s="177" customFormat="1" customHeight="1" spans="1:4">
      <c r="A1314" s="188">
        <v>2320101</v>
      </c>
      <c r="B1314" s="188" t="s">
        <v>1324</v>
      </c>
      <c r="C1314" s="190"/>
      <c r="D1314" s="192"/>
    </row>
    <row r="1315" s="177" customFormat="1" customHeight="1" spans="1:4">
      <c r="A1315" s="188">
        <v>23202</v>
      </c>
      <c r="B1315" s="189" t="s">
        <v>1325</v>
      </c>
      <c r="C1315" s="190">
        <f>SUM(C1316:C1319)</f>
        <v>0</v>
      </c>
      <c r="D1315" s="190">
        <f>SUM(D1316:D1319)</f>
        <v>0</v>
      </c>
    </row>
    <row r="1316" s="177" customFormat="1" customHeight="1" spans="1:4">
      <c r="A1316" s="188">
        <v>2320201</v>
      </c>
      <c r="B1316" s="188" t="s">
        <v>1326</v>
      </c>
      <c r="C1316" s="190"/>
      <c r="D1316" s="192"/>
    </row>
    <row r="1317" s="177" customFormat="1" customHeight="1" spans="1:4">
      <c r="A1317" s="188">
        <v>2320202</v>
      </c>
      <c r="B1317" s="188" t="s">
        <v>1327</v>
      </c>
      <c r="C1317" s="190"/>
      <c r="D1317" s="192"/>
    </row>
    <row r="1318" s="177" customFormat="1" customHeight="1" spans="1:4">
      <c r="A1318" s="188">
        <v>2320203</v>
      </c>
      <c r="B1318" s="188" t="s">
        <v>1328</v>
      </c>
      <c r="C1318" s="190"/>
      <c r="D1318" s="192"/>
    </row>
    <row r="1319" s="177" customFormat="1" customHeight="1" spans="1:4">
      <c r="A1319" s="188">
        <v>2320299</v>
      </c>
      <c r="B1319" s="188" t="s">
        <v>1329</v>
      </c>
      <c r="C1319" s="190"/>
      <c r="D1319" s="192"/>
    </row>
    <row r="1320" s="177" customFormat="1" customHeight="1" spans="1:4">
      <c r="A1320" s="188">
        <v>23203</v>
      </c>
      <c r="B1320" s="189" t="s">
        <v>1330</v>
      </c>
      <c r="C1320" s="190">
        <f>SUM(C1321:C1324)</f>
        <v>7058</v>
      </c>
      <c r="D1320" s="190">
        <f>SUM(D1321:D1324)</f>
        <v>8186</v>
      </c>
    </row>
    <row r="1321" s="177" customFormat="1" customHeight="1" spans="1:4">
      <c r="A1321" s="188">
        <v>2320301</v>
      </c>
      <c r="B1321" s="188" t="s">
        <v>1331</v>
      </c>
      <c r="C1321" s="195">
        <v>7058</v>
      </c>
      <c r="D1321" s="196">
        <v>8186</v>
      </c>
    </row>
    <row r="1322" s="177" customFormat="1" customHeight="1" spans="1:4">
      <c r="A1322" s="188">
        <v>2320302</v>
      </c>
      <c r="B1322" s="188" t="s">
        <v>1332</v>
      </c>
      <c r="C1322" s="197"/>
      <c r="D1322" s="192"/>
    </row>
    <row r="1323" s="177" customFormat="1" customHeight="1" spans="1:4">
      <c r="A1323" s="188">
        <v>2320303</v>
      </c>
      <c r="B1323" s="188" t="s">
        <v>1333</v>
      </c>
      <c r="C1323" s="197"/>
      <c r="D1323" s="192"/>
    </row>
    <row r="1324" s="177" customFormat="1" customHeight="1" spans="1:4">
      <c r="A1324" s="188">
        <v>2320399</v>
      </c>
      <c r="B1324" s="188" t="s">
        <v>1334</v>
      </c>
      <c r="C1324" s="197"/>
      <c r="D1324" s="192"/>
    </row>
    <row r="1325" s="177" customFormat="1" customHeight="1" spans="1:4">
      <c r="A1325" s="188">
        <v>233</v>
      </c>
      <c r="B1325" s="189" t="s">
        <v>1335</v>
      </c>
      <c r="C1325" s="197">
        <f>SUM(C1326,C1328,C1330)</f>
        <v>0</v>
      </c>
      <c r="D1325" s="198">
        <f>SUM(D1326,D1328,D1330)</f>
        <v>0</v>
      </c>
    </row>
    <row r="1326" s="177" customFormat="1" customHeight="1" spans="1:4">
      <c r="A1326" s="188">
        <v>23301</v>
      </c>
      <c r="B1326" s="189" t="s">
        <v>1336</v>
      </c>
      <c r="C1326" s="197">
        <f t="shared" ref="C1326:C1330" si="4">C1327</f>
        <v>0</v>
      </c>
      <c r="D1326" s="198">
        <f t="shared" ref="D1326:D1330" si="5">D1327</f>
        <v>0</v>
      </c>
    </row>
    <row r="1327" s="177" customFormat="1" customHeight="1" spans="1:4">
      <c r="A1327" s="188">
        <v>2330101</v>
      </c>
      <c r="B1327" s="188" t="s">
        <v>1337</v>
      </c>
      <c r="C1327" s="197"/>
      <c r="D1327" s="192"/>
    </row>
    <row r="1328" s="177" customFormat="1" customHeight="1" spans="1:4">
      <c r="A1328" s="188">
        <v>23302</v>
      </c>
      <c r="B1328" s="189" t="s">
        <v>1338</v>
      </c>
      <c r="C1328" s="197">
        <f t="shared" si="4"/>
        <v>0</v>
      </c>
      <c r="D1328" s="198">
        <f t="shared" si="5"/>
        <v>0</v>
      </c>
    </row>
    <row r="1329" s="177" customFormat="1" customHeight="1" spans="1:4">
      <c r="A1329" s="188">
        <v>2330201</v>
      </c>
      <c r="B1329" s="188" t="s">
        <v>1339</v>
      </c>
      <c r="C1329" s="197"/>
      <c r="D1329" s="192"/>
    </row>
    <row r="1330" s="177" customFormat="1" customHeight="1" spans="1:4">
      <c r="A1330" s="188">
        <v>23303</v>
      </c>
      <c r="B1330" s="189" t="s">
        <v>1340</v>
      </c>
      <c r="C1330" s="197">
        <f t="shared" si="4"/>
        <v>0</v>
      </c>
      <c r="D1330" s="198">
        <f t="shared" si="5"/>
        <v>0</v>
      </c>
    </row>
    <row r="1331" s="177" customFormat="1" customHeight="1" spans="1:4">
      <c r="A1331" s="188">
        <v>2330301</v>
      </c>
      <c r="B1331" s="188" t="s">
        <v>1341</v>
      </c>
      <c r="C1331" s="197"/>
      <c r="D1331" s="192"/>
    </row>
  </sheetData>
  <mergeCells count="1">
    <mergeCell ref="A1:D1"/>
  </mergeCells>
  <dataValidations count="1">
    <dataValidation type="decimal" operator="between" allowBlank="1" showInputMessage="1" showErrorMessage="1" sqref="C18:D18 C27:D27 C37:D37 C48:D48 C59:D59 C70:D70 C78:D78 C87:D87 C100:D100 C109:D109 C120:D120 C132:D132 C139:D139 C147:D147 C153:D153 C160:D160 C167:D167 C174:D174 C181:D181 C188:D188 C196:D196 C202:D202 C208:D208 C215:D215 C230:D230 C237:D237 C243:D243 C254:D254 C257:D257 C260:D260 C266:D266 C271:D271 C272 C273:D273 C278:D278 C284:D284 C285 C291:D291 C292 C293:D293 C294 C295:D295 C303:D303 C304 C309:D309 C320:D320 C327:D327 C335:D335 C344:D344 C358:D358 C368:D368 C378:D378 C386:D386 C392:D392 C401:D401 C408:D408 C414:D414 C420:D420 C424:D424 C428:D428 C432:D432 C438:D438 C445:D445 C446 C453:D453 C462:D462 C468:D468 C473:D473 C478:D478 C483:D483 C490:D490 C494:D494 C498:D498 C520:D520 C528:D528 C539:D539 C548:D548 C556:D556 C580:D580 C588:D588 C589 C590:D590 C599:D599 C603:D603 C613:D613 C622:D622 C629:D629 C637:D637 C646:D646 C652:D652 C655:D655 C658:D658 C661:D661 C664:D664 C667:D667 C671:D671 C675:D675 C684:D684 C687:D687 C688 C695:D695 C710:D710 C714:D714 C726:D726 C730:D730 C735:D735 C739:D739 C743:D743 C746:D746 C755:D755 C756 C757:D757 C763:D763 C768:D768 C769 C781:D781 C785:D785 C794:D794 C801:D801 C808:D808 C811:D811 C814:D814 C815 C816:D816 C817 C818:D818 C824:D824 C825 C826:D826 C827 C828:D828 C839:D839 C840 C853:D853 C854 C855:D855 C858:D858 C859 C860:D860 C861 C862:D862 C863 C891:D891 C914:D914 C942:D942 C953:D953 C960:D960 C966:D966 C969:D969 C994:D994 C1004:D1004 C1014:D1014 C1021:D1021 C1035:D1035 C1051:D1051 C1056:D1056 C1067:D1067 C1074:D1074 C1082:D1082 C1099:D1099 C1105:D1105 C1116:D1116 C1126:D1126 C1132:D1132 C1135:D1135 C1138:D1138 C1176:D1176 C1191:D1191 C1192 C1206:D1206 C1210:D1210 C1233:D1233 C1240:D1240 C1246:D1246 C1271:D1271 C1278:D1278 C1286:D1286 C1299:D1299 C1303:D1303 C1307:D1307 C1308 C1311 C1314 C1315:D1315 C1320:D1320 C1327 C1328:D1328 C1329 C1330:D1330 C1331 C7:C17 C19:C26 C28:C36 C38:C47 C49:C58 C60:C69 C71:C77 C79:C86 C88:C99 C101:C108 C110:C119 C121:C131 C133:C138 C140:C146 C148:C152 C154:C159 C161:C166 C168:C173 C175:C180 C182:C187 C189:C195 C197:C201 C203:C207 C209:C214 C216:C229 C231:C236 C238:C242 C244:C245 C248:C253 C255:C256 C258:C259 C261:C265 C267:C270 C274:C277 C279:C283 C288:C290 C296:C302 C307:C308 C310:C319 C321:C326 C328:C334 C336:C343 C345:C357 C359:C367 C369:C377 C379:C385 C387:C391 C393:C394 C397:C400 C402:C407 C409:C413 C415:C419 C421:C423 C425:C427 C429:C431 C433:C437 C439:C444 C449:C452 C454:C461 C463:C467 C469:C472 C474:C477 C479:C482 C484:C489 C491:C493 C495:C497 C499:C502 C505:C519 C521:C527 C529:C538 C540:C547 C549:C555 C557:C559 C562:C579 C581:C587 C591:C598 C600:C602 C604:C612 C614:C621 C623:C628 C630:C636 C638:C645 C647:C651 C653:C654 C656:C657 C659:C660 C662:C663 C665:C666 C668:C670 C672:C674 C676:C683 C685:C686 C691:C694 C696:C709 C711:C713 C715:C725 C727:C729 C731:C734 C736:C738 C740:C742 C744:C745 C747:C754 C758:C762 C764:C767 C772:C780 C782:C784 C786:C793 C795:C800 C802:C807 C809:C810 C812:C813 C819:C823 C829:C838 C843:C852 C856:C857 C866:C890 C892:C913 C915:C941 C943:C952 C954:C959 C961:C965 C967:C968 C970:C971 C974:C993 C995:C1003 C1005:C1013 C1015:C1020 C1022:C1023 C1026:C1034 C1036:C1050 C1052:C1055 C1057:C1066 C1068:C1073 C1075:C1081 C1083:C1087 C1090:C1098 C1100:C1104 C1106:C1107 C1110:C1115 C1117:C1125 C1127:C1131 C1133:C1134 C1136:C1137 C1139:C1147 C1150:C1175 C1177:C1190 C1195:C1205 C1207:C1209 C1211:C1213 C1216:C1232 C1234:C1239 C1241:C1245 C1247:C1258 C1261:C1270 C1272:C1277 C1279:C1285 C1287:C1298 C1300:C1302 C1304:C1306 C1316:C1319 C1321:C1324 C305:D306 C395:D396 C447:D448 C503:D504 C689:D690 C841:D842 C1193:D1194 C1259:D1260 C1309:D1310 C1325:D1326 C246:D247 C286:D287 C560:D561 C770:D771 C864:D865 C972:D973 C1024:D1025 C1088:D1089 C1108:D1109 C1148:D1149 C1214:D1215 C1312:D1313 C4:D6">
      <formula1>-99999999999999</formula1>
      <formula2>99999999999999</formula2>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workbookViewId="0">
      <pane ySplit="5" topLeftCell="A6" activePane="bottomLeft" state="frozen"/>
      <selection/>
      <selection pane="bottomLeft" activeCell="A1" sqref="A1:E1"/>
    </sheetView>
  </sheetViews>
  <sheetFormatPr defaultColWidth="12.1833333333333" defaultRowHeight="15.55" customHeight="1" outlineLevelCol="4"/>
  <cols>
    <col min="1" max="1" width="8.75" style="156" customWidth="1"/>
    <col min="2" max="2" width="35.375" style="156" customWidth="1"/>
    <col min="3" max="5" width="14.625" style="156" customWidth="1"/>
    <col min="6" max="253" width="12.1833333333333" style="156" customWidth="1"/>
    <col min="254" max="16381" width="12.1833333333333" style="156"/>
    <col min="16382" max="16384" width="12.1833333333333" style="157"/>
  </cols>
  <sheetData>
    <row r="1" s="156" customFormat="1" ht="42.75" customHeight="1" spans="1:5">
      <c r="A1" s="158" t="s">
        <v>1343</v>
      </c>
      <c r="B1" s="158"/>
      <c r="C1" s="158"/>
      <c r="D1" s="158"/>
      <c r="E1" s="158"/>
    </row>
    <row r="2" s="156" customFormat="1" ht="16.95" customHeight="1" spans="1:5">
      <c r="A2" s="125"/>
      <c r="B2" s="125"/>
      <c r="C2" s="125"/>
      <c r="D2" s="125"/>
      <c r="E2" s="159" t="s">
        <v>1344</v>
      </c>
    </row>
    <row r="3" s="156" customFormat="1" ht="17.25" customHeight="1" spans="1:5">
      <c r="A3" s="160" t="s">
        <v>291</v>
      </c>
      <c r="B3" s="161" t="s">
        <v>327</v>
      </c>
      <c r="C3" s="161" t="s">
        <v>1345</v>
      </c>
      <c r="D3" s="162"/>
      <c r="E3" s="163"/>
    </row>
    <row r="4" s="156" customFormat="1" ht="35.25" customHeight="1" spans="1:5">
      <c r="A4" s="160"/>
      <c r="B4" s="161"/>
      <c r="C4" s="164"/>
      <c r="D4" s="165" t="s">
        <v>1346</v>
      </c>
      <c r="E4" s="166" t="s">
        <v>1347</v>
      </c>
    </row>
    <row r="5" s="156" customFormat="1" ht="17" customHeight="1" spans="1:5">
      <c r="A5" s="167" t="s">
        <v>1348</v>
      </c>
      <c r="B5" s="168"/>
      <c r="C5" s="169">
        <f>C6+C11+C22+C30+C37+C41+C44+C48+C53+C59+C63+C68</f>
        <v>275214.9165</v>
      </c>
      <c r="D5" s="169">
        <f>SUM(D6,D11,D22,D30,D37,D41,D44,D48,D53,D59,D63,D68)</f>
        <v>275214.9165</v>
      </c>
      <c r="E5" s="169">
        <f>SUM(E6,E11,E22,E30,E37,E41,E44,E48,E53,E59,E63,E68)</f>
        <v>0</v>
      </c>
    </row>
    <row r="6" s="156" customFormat="1" ht="17" customHeight="1" spans="1:5">
      <c r="A6" s="170">
        <v>501</v>
      </c>
      <c r="B6" s="171" t="s">
        <v>1349</v>
      </c>
      <c r="C6" s="169">
        <f>SUM(C7:C10)</f>
        <v>89482.6915</v>
      </c>
      <c r="D6" s="169">
        <f>SUM(D7:D10)</f>
        <v>89482.6915</v>
      </c>
      <c r="E6" s="169">
        <f>SUM(E7:E10)</f>
        <v>0</v>
      </c>
    </row>
    <row r="7" s="156" customFormat="1" ht="17" customHeight="1" spans="1:5">
      <c r="A7" s="170">
        <v>50101</v>
      </c>
      <c r="B7" s="172" t="s">
        <v>1350</v>
      </c>
      <c r="C7" s="169">
        <f t="shared" ref="C7:C10" si="0">D7+E7</f>
        <v>58686.0124</v>
      </c>
      <c r="D7" s="173">
        <v>58686.0124</v>
      </c>
      <c r="E7" s="169">
        <v>0</v>
      </c>
    </row>
    <row r="8" s="156" customFormat="1" ht="17" customHeight="1" spans="1:5">
      <c r="A8" s="170">
        <v>50102</v>
      </c>
      <c r="B8" s="172" t="s">
        <v>1351</v>
      </c>
      <c r="C8" s="169">
        <f t="shared" si="0"/>
        <v>14353.2775</v>
      </c>
      <c r="D8" s="173">
        <v>14353.2775</v>
      </c>
      <c r="E8" s="169">
        <v>0</v>
      </c>
    </row>
    <row r="9" s="156" customFormat="1" ht="17" customHeight="1" spans="1:5">
      <c r="A9" s="170">
        <v>50103</v>
      </c>
      <c r="B9" s="172" t="s">
        <v>1352</v>
      </c>
      <c r="C9" s="169">
        <f t="shared" si="0"/>
        <v>11694</v>
      </c>
      <c r="D9" s="173">
        <v>11694</v>
      </c>
      <c r="E9" s="169">
        <v>0</v>
      </c>
    </row>
    <row r="10" s="156" customFormat="1" ht="17" customHeight="1" spans="1:5">
      <c r="A10" s="170">
        <v>50199</v>
      </c>
      <c r="B10" s="172" t="s">
        <v>1353</v>
      </c>
      <c r="C10" s="169">
        <f t="shared" si="0"/>
        <v>4749.4016</v>
      </c>
      <c r="D10" s="173">
        <v>4749.4016</v>
      </c>
      <c r="E10" s="169">
        <v>0</v>
      </c>
    </row>
    <row r="11" s="156" customFormat="1" ht="17" customHeight="1" spans="1:5">
      <c r="A11" s="170">
        <v>502</v>
      </c>
      <c r="B11" s="171" t="s">
        <v>1354</v>
      </c>
      <c r="C11" s="169">
        <f>SUM(C12:C21)</f>
        <v>54378.8579</v>
      </c>
      <c r="D11" s="169">
        <f>SUM(D12:D21)</f>
        <v>54378.8579</v>
      </c>
      <c r="E11" s="169">
        <f>SUM(E12:E21)</f>
        <v>0</v>
      </c>
    </row>
    <row r="12" s="156" customFormat="1" ht="17" customHeight="1" spans="1:5">
      <c r="A12" s="170">
        <v>50201</v>
      </c>
      <c r="B12" s="172" t="s">
        <v>1355</v>
      </c>
      <c r="C12" s="169">
        <f t="shared" ref="C12:C21" si="1">D12+E12</f>
        <v>10437.9179</v>
      </c>
      <c r="D12" s="173">
        <v>10437.9179</v>
      </c>
      <c r="E12" s="169">
        <v>0</v>
      </c>
    </row>
    <row r="13" s="156" customFormat="1" ht="17" customHeight="1" spans="1:5">
      <c r="A13" s="170">
        <v>50202</v>
      </c>
      <c r="B13" s="172" t="s">
        <v>1356</v>
      </c>
      <c r="C13" s="169">
        <f t="shared" si="1"/>
        <v>348.68</v>
      </c>
      <c r="D13" s="173">
        <v>348.68</v>
      </c>
      <c r="E13" s="169">
        <v>0</v>
      </c>
    </row>
    <row r="14" s="156" customFormat="1" ht="17" customHeight="1" spans="1:5">
      <c r="A14" s="170">
        <v>50203</v>
      </c>
      <c r="B14" s="172" t="s">
        <v>1357</v>
      </c>
      <c r="C14" s="169">
        <f t="shared" si="1"/>
        <v>44.29</v>
      </c>
      <c r="D14" s="173">
        <v>44.29</v>
      </c>
      <c r="E14" s="169">
        <v>0</v>
      </c>
    </row>
    <row r="15" s="156" customFormat="1" ht="17" customHeight="1" spans="1:5">
      <c r="A15" s="170">
        <v>50204</v>
      </c>
      <c r="B15" s="172" t="s">
        <v>1358</v>
      </c>
      <c r="C15" s="169">
        <f t="shared" si="1"/>
        <v>267.116</v>
      </c>
      <c r="D15" s="173">
        <v>267.116</v>
      </c>
      <c r="E15" s="169">
        <v>0</v>
      </c>
    </row>
    <row r="16" s="156" customFormat="1" ht="17" customHeight="1" spans="1:5">
      <c r="A16" s="170">
        <v>50205</v>
      </c>
      <c r="B16" s="172" t="s">
        <v>1359</v>
      </c>
      <c r="C16" s="169">
        <f t="shared" si="1"/>
        <v>9848.204</v>
      </c>
      <c r="D16" s="173">
        <v>9848.204</v>
      </c>
      <c r="E16" s="169">
        <v>0</v>
      </c>
    </row>
    <row r="17" s="156" customFormat="1" ht="17" customHeight="1" spans="1:5">
      <c r="A17" s="170">
        <v>50206</v>
      </c>
      <c r="B17" s="172" t="s">
        <v>1360</v>
      </c>
      <c r="C17" s="169">
        <f t="shared" si="1"/>
        <v>286.79</v>
      </c>
      <c r="D17" s="173">
        <v>286.79</v>
      </c>
      <c r="E17" s="169">
        <v>0</v>
      </c>
    </row>
    <row r="18" s="156" customFormat="1" ht="17" customHeight="1" spans="1:5">
      <c r="A18" s="170">
        <v>50207</v>
      </c>
      <c r="B18" s="172" t="s">
        <v>1361</v>
      </c>
      <c r="C18" s="169">
        <f t="shared" si="1"/>
        <v>0</v>
      </c>
      <c r="D18" s="169">
        <v>0</v>
      </c>
      <c r="E18" s="169">
        <v>0</v>
      </c>
    </row>
    <row r="19" s="156" customFormat="1" ht="17" customHeight="1" spans="1:5">
      <c r="A19" s="170">
        <v>50208</v>
      </c>
      <c r="B19" s="172" t="s">
        <v>1362</v>
      </c>
      <c r="C19" s="169">
        <f t="shared" si="1"/>
        <v>1028.9</v>
      </c>
      <c r="D19" s="173">
        <v>1028.9</v>
      </c>
      <c r="E19" s="169">
        <v>0</v>
      </c>
    </row>
    <row r="20" s="156" customFormat="1" ht="17" customHeight="1" spans="1:5">
      <c r="A20" s="170">
        <v>50209</v>
      </c>
      <c r="B20" s="172" t="s">
        <v>1363</v>
      </c>
      <c r="C20" s="169">
        <f t="shared" si="1"/>
        <v>852.96</v>
      </c>
      <c r="D20" s="173">
        <v>852.96</v>
      </c>
      <c r="E20" s="169">
        <v>0</v>
      </c>
    </row>
    <row r="21" s="156" customFormat="1" ht="17" customHeight="1" spans="1:5">
      <c r="A21" s="170">
        <v>50299</v>
      </c>
      <c r="B21" s="172" t="s">
        <v>1364</v>
      </c>
      <c r="C21" s="169">
        <f t="shared" si="1"/>
        <v>31264</v>
      </c>
      <c r="D21" s="173">
        <v>31264</v>
      </c>
      <c r="E21" s="169">
        <v>0</v>
      </c>
    </row>
    <row r="22" s="156" customFormat="1" ht="17" customHeight="1" spans="1:5">
      <c r="A22" s="170">
        <v>503</v>
      </c>
      <c r="B22" s="171" t="s">
        <v>1365</v>
      </c>
      <c r="C22" s="169">
        <f>SUM(C23:C29)</f>
        <v>16381.1469</v>
      </c>
      <c r="D22" s="169">
        <f>SUM(D23:D29)</f>
        <v>16381.1469</v>
      </c>
      <c r="E22" s="169">
        <f>SUM(E23:E29)</f>
        <v>0</v>
      </c>
    </row>
    <row r="23" s="156" customFormat="1" ht="17" customHeight="1" spans="1:5">
      <c r="A23" s="170">
        <v>50301</v>
      </c>
      <c r="B23" s="172" t="s">
        <v>1366</v>
      </c>
      <c r="C23" s="169">
        <f t="shared" ref="C23:C29" si="2">D23+E23</f>
        <v>0</v>
      </c>
      <c r="D23" s="173">
        <v>0</v>
      </c>
      <c r="E23" s="169">
        <v>0</v>
      </c>
    </row>
    <row r="24" s="156" customFormat="1" ht="16.95" customHeight="1" spans="1:5">
      <c r="A24" s="170">
        <v>50302</v>
      </c>
      <c r="B24" s="172" t="s">
        <v>1367</v>
      </c>
      <c r="C24" s="169">
        <f t="shared" si="2"/>
        <v>13650</v>
      </c>
      <c r="D24" s="173">
        <v>13650</v>
      </c>
      <c r="E24" s="169">
        <v>0</v>
      </c>
    </row>
    <row r="25" s="156" customFormat="1" ht="16.95" customHeight="1" spans="1:5">
      <c r="A25" s="170">
        <v>50303</v>
      </c>
      <c r="B25" s="172" t="s">
        <v>1368</v>
      </c>
      <c r="C25" s="169">
        <f t="shared" si="2"/>
        <v>194</v>
      </c>
      <c r="D25" s="173">
        <v>194</v>
      </c>
      <c r="E25" s="169">
        <v>0</v>
      </c>
    </row>
    <row r="26" s="156" customFormat="1" ht="16.95" customHeight="1" spans="1:5">
      <c r="A26" s="170">
        <v>50305</v>
      </c>
      <c r="B26" s="172" t="s">
        <v>1369</v>
      </c>
      <c r="C26" s="169">
        <f t="shared" si="2"/>
        <v>0</v>
      </c>
      <c r="D26" s="169">
        <v>0</v>
      </c>
      <c r="E26" s="169">
        <v>0</v>
      </c>
    </row>
    <row r="27" s="156" customFormat="1" ht="16.95" customHeight="1" spans="1:5">
      <c r="A27" s="170">
        <v>50306</v>
      </c>
      <c r="B27" s="172" t="s">
        <v>1370</v>
      </c>
      <c r="C27" s="169">
        <f t="shared" si="2"/>
        <v>708.8769</v>
      </c>
      <c r="D27" s="173">
        <v>708.8769</v>
      </c>
      <c r="E27" s="169">
        <v>0</v>
      </c>
    </row>
    <row r="28" s="156" customFormat="1" ht="16.95" customHeight="1" spans="1:5">
      <c r="A28" s="170">
        <v>50307</v>
      </c>
      <c r="B28" s="172" t="s">
        <v>1371</v>
      </c>
      <c r="C28" s="169">
        <f t="shared" si="2"/>
        <v>748</v>
      </c>
      <c r="D28" s="173">
        <v>748</v>
      </c>
      <c r="E28" s="169">
        <v>0</v>
      </c>
    </row>
    <row r="29" s="156" customFormat="1" ht="16.95" customHeight="1" spans="1:5">
      <c r="A29" s="170">
        <v>50399</v>
      </c>
      <c r="B29" s="172" t="s">
        <v>1372</v>
      </c>
      <c r="C29" s="169">
        <f t="shared" si="2"/>
        <v>1080.27</v>
      </c>
      <c r="D29" s="173">
        <v>1080.27</v>
      </c>
      <c r="E29" s="169">
        <v>0</v>
      </c>
    </row>
    <row r="30" s="156" customFormat="1" ht="16.95" customHeight="1" spans="1:5">
      <c r="A30" s="170">
        <v>504</v>
      </c>
      <c r="B30" s="171" t="s">
        <v>1373</v>
      </c>
      <c r="C30" s="169">
        <f>SUM(C31:C36)</f>
        <v>0</v>
      </c>
      <c r="D30" s="169">
        <f>SUM(D31:D36)</f>
        <v>0</v>
      </c>
      <c r="E30" s="169">
        <f>SUM(E31:E36)</f>
        <v>0</v>
      </c>
    </row>
    <row r="31" s="156" customFormat="1" ht="16.95" customHeight="1" spans="1:5">
      <c r="A31" s="170">
        <v>50401</v>
      </c>
      <c r="B31" s="172" t="s">
        <v>1366</v>
      </c>
      <c r="C31" s="169">
        <f t="shared" ref="C31:C36" si="3">D31+E31</f>
        <v>0</v>
      </c>
      <c r="D31" s="169">
        <v>0</v>
      </c>
      <c r="E31" s="169">
        <v>0</v>
      </c>
    </row>
    <row r="32" s="156" customFormat="1" ht="16.95" customHeight="1" spans="1:5">
      <c r="A32" s="170">
        <v>50402</v>
      </c>
      <c r="B32" s="172" t="s">
        <v>1367</v>
      </c>
      <c r="C32" s="169">
        <f t="shared" si="3"/>
        <v>0</v>
      </c>
      <c r="D32" s="169">
        <v>0</v>
      </c>
      <c r="E32" s="169">
        <v>0</v>
      </c>
    </row>
    <row r="33" s="156" customFormat="1" ht="16.95" customHeight="1" spans="1:5">
      <c r="A33" s="170">
        <v>50403</v>
      </c>
      <c r="B33" s="172" t="s">
        <v>1368</v>
      </c>
      <c r="C33" s="169">
        <f t="shared" si="3"/>
        <v>0</v>
      </c>
      <c r="D33" s="169">
        <v>0</v>
      </c>
      <c r="E33" s="169">
        <v>0</v>
      </c>
    </row>
    <row r="34" s="156" customFormat="1" ht="16.95" customHeight="1" spans="1:5">
      <c r="A34" s="170">
        <v>50404</v>
      </c>
      <c r="B34" s="172" t="s">
        <v>1370</v>
      </c>
      <c r="C34" s="169">
        <f t="shared" si="3"/>
        <v>0</v>
      </c>
      <c r="D34" s="169">
        <v>0</v>
      </c>
      <c r="E34" s="169">
        <v>0</v>
      </c>
    </row>
    <row r="35" s="156" customFormat="1" ht="16.95" customHeight="1" spans="1:5">
      <c r="A35" s="170">
        <v>50405</v>
      </c>
      <c r="B35" s="172" t="s">
        <v>1371</v>
      </c>
      <c r="C35" s="169">
        <f t="shared" si="3"/>
        <v>0</v>
      </c>
      <c r="D35" s="169">
        <v>0</v>
      </c>
      <c r="E35" s="169">
        <v>0</v>
      </c>
    </row>
    <row r="36" s="156" customFormat="1" ht="16.95" customHeight="1" spans="1:5">
      <c r="A36" s="170">
        <v>50499</v>
      </c>
      <c r="B36" s="172" t="s">
        <v>1372</v>
      </c>
      <c r="C36" s="169">
        <f t="shared" si="3"/>
        <v>0</v>
      </c>
      <c r="D36" s="169">
        <v>0</v>
      </c>
      <c r="E36" s="169">
        <v>0</v>
      </c>
    </row>
    <row r="37" s="156" customFormat="1" ht="16.95" customHeight="1" spans="1:5">
      <c r="A37" s="170">
        <v>505</v>
      </c>
      <c r="B37" s="171" t="s">
        <v>1374</v>
      </c>
      <c r="C37" s="169">
        <f>SUM(C38:C40)</f>
        <v>57757.0914</v>
      </c>
      <c r="D37" s="169">
        <f>SUM(D38:D40)</f>
        <v>57757.0914</v>
      </c>
      <c r="E37" s="169">
        <f>SUM(E38:E40)</f>
        <v>0</v>
      </c>
    </row>
    <row r="38" s="156" customFormat="1" ht="16.95" customHeight="1" spans="1:5">
      <c r="A38" s="170">
        <v>50501</v>
      </c>
      <c r="B38" s="172" t="s">
        <v>1375</v>
      </c>
      <c r="C38" s="169">
        <f t="shared" ref="C38:C40" si="4">D38+E38</f>
        <v>49625.6894</v>
      </c>
      <c r="D38" s="173">
        <v>49625.6894</v>
      </c>
      <c r="E38" s="169">
        <v>0</v>
      </c>
    </row>
    <row r="39" s="156" customFormat="1" ht="16.95" customHeight="1" spans="1:5">
      <c r="A39" s="170">
        <v>50502</v>
      </c>
      <c r="B39" s="172" t="s">
        <v>1376</v>
      </c>
      <c r="C39" s="169">
        <f t="shared" si="4"/>
        <v>8131.402</v>
      </c>
      <c r="D39" s="173">
        <v>8131.402</v>
      </c>
      <c r="E39" s="169">
        <v>0</v>
      </c>
    </row>
    <row r="40" s="156" customFormat="1" ht="16.95" customHeight="1" spans="1:5">
      <c r="A40" s="170">
        <v>50599</v>
      </c>
      <c r="B40" s="172" t="s">
        <v>1377</v>
      </c>
      <c r="C40" s="169">
        <f t="shared" si="4"/>
        <v>0</v>
      </c>
      <c r="D40" s="169">
        <v>0</v>
      </c>
      <c r="E40" s="169">
        <v>0</v>
      </c>
    </row>
    <row r="41" s="156" customFormat="1" ht="16.95" customHeight="1" spans="1:5">
      <c r="A41" s="170">
        <v>506</v>
      </c>
      <c r="B41" s="171" t="s">
        <v>1378</v>
      </c>
      <c r="C41" s="169">
        <f>SUM(C42:C43)</f>
        <v>0</v>
      </c>
      <c r="D41" s="169">
        <f>SUM(D42:D43)</f>
        <v>0</v>
      </c>
      <c r="E41" s="169">
        <f>SUM(E42:E43)</f>
        <v>0</v>
      </c>
    </row>
    <row r="42" s="156" customFormat="1" ht="16.95" customHeight="1" spans="1:5">
      <c r="A42" s="170">
        <v>50601</v>
      </c>
      <c r="B42" s="172" t="s">
        <v>1379</v>
      </c>
      <c r="C42" s="169">
        <f t="shared" ref="C42:C47" si="5">D42+E42</f>
        <v>0</v>
      </c>
      <c r="D42" s="169">
        <v>0</v>
      </c>
      <c r="E42" s="169">
        <v>0</v>
      </c>
    </row>
    <row r="43" s="156" customFormat="1" ht="16.95" customHeight="1" spans="1:5">
      <c r="A43" s="170">
        <v>50602</v>
      </c>
      <c r="B43" s="172" t="s">
        <v>1380</v>
      </c>
      <c r="C43" s="169">
        <f t="shared" si="5"/>
        <v>0</v>
      </c>
      <c r="D43" s="169">
        <v>0</v>
      </c>
      <c r="E43" s="169">
        <v>0</v>
      </c>
    </row>
    <row r="44" s="156" customFormat="1" ht="16.95" customHeight="1" spans="1:5">
      <c r="A44" s="170">
        <v>507</v>
      </c>
      <c r="B44" s="171" t="s">
        <v>1381</v>
      </c>
      <c r="C44" s="169">
        <f>SUM(C45:C47)</f>
        <v>868</v>
      </c>
      <c r="D44" s="169">
        <f>SUM(D45:D47)</f>
        <v>868</v>
      </c>
      <c r="E44" s="169">
        <f>SUM(E45:E47)</f>
        <v>0</v>
      </c>
    </row>
    <row r="45" s="156" customFormat="1" ht="16.95" customHeight="1" spans="1:5">
      <c r="A45" s="170">
        <v>50701</v>
      </c>
      <c r="B45" s="172" t="s">
        <v>1382</v>
      </c>
      <c r="C45" s="169">
        <f t="shared" si="5"/>
        <v>185</v>
      </c>
      <c r="D45" s="169">
        <v>185</v>
      </c>
      <c r="E45" s="169">
        <v>0</v>
      </c>
    </row>
    <row r="46" s="156" customFormat="1" ht="16.95" customHeight="1" spans="1:5">
      <c r="A46" s="170">
        <v>50702</v>
      </c>
      <c r="B46" s="172" t="s">
        <v>1383</v>
      </c>
      <c r="C46" s="169">
        <f t="shared" si="5"/>
        <v>43</v>
      </c>
      <c r="D46" s="169">
        <v>43</v>
      </c>
      <c r="E46" s="169">
        <v>0</v>
      </c>
    </row>
    <row r="47" s="156" customFormat="1" ht="16.95" customHeight="1" spans="1:5">
      <c r="A47" s="170">
        <v>50799</v>
      </c>
      <c r="B47" s="172" t="s">
        <v>1384</v>
      </c>
      <c r="C47" s="169">
        <f t="shared" si="5"/>
        <v>640</v>
      </c>
      <c r="D47" s="169">
        <v>640</v>
      </c>
      <c r="E47" s="169">
        <v>0</v>
      </c>
    </row>
    <row r="48" s="156" customFormat="1" ht="16.95" customHeight="1" spans="1:5">
      <c r="A48" s="170">
        <v>508</v>
      </c>
      <c r="B48" s="171" t="s">
        <v>1385</v>
      </c>
      <c r="C48" s="169">
        <f>SUM(C49:C52)</f>
        <v>0</v>
      </c>
      <c r="D48" s="169">
        <f>SUM(D49:D52)</f>
        <v>0</v>
      </c>
      <c r="E48" s="169">
        <f>SUM(E49:E52)</f>
        <v>0</v>
      </c>
    </row>
    <row r="49" s="156" customFormat="1" ht="16.95" customHeight="1" spans="1:5">
      <c r="A49" s="170">
        <v>50803</v>
      </c>
      <c r="B49" s="172" t="s">
        <v>1386</v>
      </c>
      <c r="C49" s="169">
        <f t="shared" ref="C49:C52" si="6">D49+E49</f>
        <v>0</v>
      </c>
      <c r="D49" s="169">
        <v>0</v>
      </c>
      <c r="E49" s="169">
        <v>0</v>
      </c>
    </row>
    <row r="50" s="156" customFormat="1" ht="16.95" customHeight="1" spans="1:5">
      <c r="A50" s="170">
        <v>50804</v>
      </c>
      <c r="B50" s="172" t="s">
        <v>1387</v>
      </c>
      <c r="C50" s="169">
        <f t="shared" si="6"/>
        <v>0</v>
      </c>
      <c r="D50" s="169">
        <v>0</v>
      </c>
      <c r="E50" s="169">
        <v>0</v>
      </c>
    </row>
    <row r="51" s="156" customFormat="1" ht="16.95" customHeight="1" spans="1:5">
      <c r="A51" s="170">
        <v>50805</v>
      </c>
      <c r="B51" s="172" t="s">
        <v>1388</v>
      </c>
      <c r="C51" s="169">
        <f t="shared" si="6"/>
        <v>0</v>
      </c>
      <c r="D51" s="169">
        <v>0</v>
      </c>
      <c r="E51" s="169">
        <v>0</v>
      </c>
    </row>
    <row r="52" s="156" customFormat="1" ht="16.95" customHeight="1" spans="1:5">
      <c r="A52" s="170">
        <v>50899</v>
      </c>
      <c r="B52" s="172" t="s">
        <v>1389</v>
      </c>
      <c r="C52" s="169">
        <f t="shared" si="6"/>
        <v>0</v>
      </c>
      <c r="D52" s="169">
        <v>0</v>
      </c>
      <c r="E52" s="169">
        <v>0</v>
      </c>
    </row>
    <row r="53" s="156" customFormat="1" ht="16.95" customHeight="1" spans="1:5">
      <c r="A53" s="170">
        <v>509</v>
      </c>
      <c r="B53" s="171" t="s">
        <v>1390</v>
      </c>
      <c r="C53" s="169">
        <f>SUM(C54:C58)</f>
        <v>22520.4988</v>
      </c>
      <c r="D53" s="169">
        <f>SUM(D54:D58)</f>
        <v>22520.4988</v>
      </c>
      <c r="E53" s="169">
        <f>SUM(E54:E58)</f>
        <v>0</v>
      </c>
    </row>
    <row r="54" s="156" customFormat="1" ht="16.95" customHeight="1" spans="1:5">
      <c r="A54" s="170">
        <v>50901</v>
      </c>
      <c r="B54" s="172" t="s">
        <v>1391</v>
      </c>
      <c r="C54" s="169">
        <f t="shared" ref="C54:C58" si="7">D54+E54</f>
        <v>15309.9594</v>
      </c>
      <c r="D54" s="169">
        <v>15309.9594</v>
      </c>
      <c r="E54" s="169">
        <v>0</v>
      </c>
    </row>
    <row r="55" s="156" customFormat="1" ht="16.95" customHeight="1" spans="1:5">
      <c r="A55" s="170">
        <v>50902</v>
      </c>
      <c r="B55" s="172" t="s">
        <v>1392</v>
      </c>
      <c r="C55" s="169">
        <f t="shared" si="7"/>
        <v>3928.2074</v>
      </c>
      <c r="D55" s="169">
        <v>3928.2074</v>
      </c>
      <c r="E55" s="169">
        <v>0</v>
      </c>
    </row>
    <row r="56" s="156" customFormat="1" ht="16.95" customHeight="1" spans="1:5">
      <c r="A56" s="170">
        <v>50903</v>
      </c>
      <c r="B56" s="172" t="s">
        <v>1393</v>
      </c>
      <c r="C56" s="169">
        <f t="shared" si="7"/>
        <v>27.7</v>
      </c>
      <c r="D56" s="169">
        <v>27.7</v>
      </c>
      <c r="E56" s="169">
        <v>0</v>
      </c>
    </row>
    <row r="57" s="156" customFormat="1" ht="16.95" customHeight="1" spans="1:5">
      <c r="A57" s="170">
        <v>50905</v>
      </c>
      <c r="B57" s="172" t="s">
        <v>1394</v>
      </c>
      <c r="C57" s="169">
        <f t="shared" si="7"/>
        <v>0</v>
      </c>
      <c r="D57" s="169">
        <v>0</v>
      </c>
      <c r="E57" s="169">
        <v>0</v>
      </c>
    </row>
    <row r="58" s="156" customFormat="1" ht="16.95" customHeight="1" spans="1:5">
      <c r="A58" s="170">
        <v>50999</v>
      </c>
      <c r="B58" s="172" t="s">
        <v>1395</v>
      </c>
      <c r="C58" s="174">
        <f t="shared" si="7"/>
        <v>3254.632</v>
      </c>
      <c r="D58" s="169">
        <v>3254.632</v>
      </c>
      <c r="E58" s="169">
        <v>0</v>
      </c>
    </row>
    <row r="59" s="156" customFormat="1" ht="16.95" customHeight="1" spans="1:5">
      <c r="A59" s="170">
        <v>510</v>
      </c>
      <c r="B59" s="171" t="s">
        <v>1396</v>
      </c>
      <c r="C59" s="169">
        <f>SUM(C60:C62)</f>
        <v>25640.63</v>
      </c>
      <c r="D59" s="175">
        <f>SUM(D60:D62)</f>
        <v>25640.63</v>
      </c>
      <c r="E59" s="169">
        <f>SUM(E60:E62)</f>
        <v>0</v>
      </c>
    </row>
    <row r="60" s="156" customFormat="1" ht="16.95" customHeight="1" spans="1:5">
      <c r="A60" s="170">
        <v>51002</v>
      </c>
      <c r="B60" s="172" t="s">
        <v>1397</v>
      </c>
      <c r="C60" s="176">
        <f t="shared" ref="C60:C62" si="8">D60+E60</f>
        <v>25640.63</v>
      </c>
      <c r="D60" s="169">
        <v>25640.63</v>
      </c>
      <c r="E60" s="169">
        <v>0</v>
      </c>
    </row>
    <row r="61" s="156" customFormat="1" ht="16.95" customHeight="1" spans="1:5">
      <c r="A61" s="170">
        <v>51003</v>
      </c>
      <c r="B61" s="172" t="s">
        <v>1398</v>
      </c>
      <c r="C61" s="169">
        <f t="shared" si="8"/>
        <v>0</v>
      </c>
      <c r="D61" s="169">
        <v>0</v>
      </c>
      <c r="E61" s="169">
        <v>0</v>
      </c>
    </row>
    <row r="62" s="156" customFormat="1" ht="16.95" customHeight="1" spans="1:5">
      <c r="A62" s="170">
        <v>51004</v>
      </c>
      <c r="B62" s="172" t="s">
        <v>1399</v>
      </c>
      <c r="C62" s="169">
        <f t="shared" si="8"/>
        <v>0</v>
      </c>
      <c r="D62" s="169">
        <v>0</v>
      </c>
      <c r="E62" s="169">
        <v>0</v>
      </c>
    </row>
    <row r="63" s="156" customFormat="1" ht="16.95" customHeight="1" spans="1:5">
      <c r="A63" s="170">
        <v>511</v>
      </c>
      <c r="B63" s="171" t="s">
        <v>1400</v>
      </c>
      <c r="C63" s="169">
        <f>SUM(C64:C67)</f>
        <v>0</v>
      </c>
      <c r="D63" s="169">
        <f>SUM(D64:D67)</f>
        <v>0</v>
      </c>
      <c r="E63" s="169">
        <f>SUM(E64:E67)</f>
        <v>0</v>
      </c>
    </row>
    <row r="64" s="156" customFormat="1" ht="16.95" customHeight="1" spans="1:5">
      <c r="A64" s="170">
        <v>51101</v>
      </c>
      <c r="B64" s="172" t="s">
        <v>1401</v>
      </c>
      <c r="C64" s="169">
        <f t="shared" ref="C64:C67" si="9">D64+E64</f>
        <v>0</v>
      </c>
      <c r="D64" s="169">
        <v>0</v>
      </c>
      <c r="E64" s="169">
        <v>0</v>
      </c>
    </row>
    <row r="65" s="156" customFormat="1" ht="16.95" customHeight="1" spans="1:5">
      <c r="A65" s="170">
        <v>51102</v>
      </c>
      <c r="B65" s="172" t="s">
        <v>1402</v>
      </c>
      <c r="C65" s="169">
        <f t="shared" si="9"/>
        <v>0</v>
      </c>
      <c r="D65" s="169">
        <v>0</v>
      </c>
      <c r="E65" s="169">
        <v>0</v>
      </c>
    </row>
    <row r="66" s="156" customFormat="1" ht="16.95" customHeight="1" spans="1:5">
      <c r="A66" s="170">
        <v>51103</v>
      </c>
      <c r="B66" s="172" t="s">
        <v>1403</v>
      </c>
      <c r="C66" s="169">
        <f t="shared" si="9"/>
        <v>0</v>
      </c>
      <c r="D66" s="169">
        <v>0</v>
      </c>
      <c r="E66" s="169">
        <v>0</v>
      </c>
    </row>
    <row r="67" s="156" customFormat="1" ht="16.95" customHeight="1" spans="1:5">
      <c r="A67" s="170">
        <v>51104</v>
      </c>
      <c r="B67" s="172" t="s">
        <v>1404</v>
      </c>
      <c r="C67" s="169">
        <f t="shared" si="9"/>
        <v>0</v>
      </c>
      <c r="D67" s="169">
        <v>0</v>
      </c>
      <c r="E67" s="169">
        <v>0</v>
      </c>
    </row>
    <row r="68" s="156" customFormat="1" ht="16.95" customHeight="1" spans="1:5">
      <c r="A68" s="170">
        <v>599</v>
      </c>
      <c r="B68" s="171" t="s">
        <v>1405</v>
      </c>
      <c r="C68" s="169">
        <f>SUM(C69:C73)</f>
        <v>8186</v>
      </c>
      <c r="D68" s="169">
        <f>SUM(D69:D73)</f>
        <v>8186</v>
      </c>
      <c r="E68" s="169">
        <f>SUM(E69:E73)</f>
        <v>0</v>
      </c>
    </row>
    <row r="69" s="156" customFormat="1" ht="16.95" customHeight="1" spans="1:5">
      <c r="A69" s="170">
        <v>59907</v>
      </c>
      <c r="B69" s="172" t="s">
        <v>1406</v>
      </c>
      <c r="C69" s="169">
        <f t="shared" ref="C69:C73" si="10">D69+E69</f>
        <v>0</v>
      </c>
      <c r="D69" s="169">
        <v>0</v>
      </c>
      <c r="E69" s="169">
        <v>0</v>
      </c>
    </row>
    <row r="70" s="156" customFormat="1" ht="16.95" customHeight="1" spans="1:5">
      <c r="A70" s="170">
        <v>59908</v>
      </c>
      <c r="B70" s="172" t="s">
        <v>1407</v>
      </c>
      <c r="C70" s="169">
        <f t="shared" si="10"/>
        <v>0</v>
      </c>
      <c r="D70" s="169">
        <v>0</v>
      </c>
      <c r="E70" s="169">
        <v>0</v>
      </c>
    </row>
    <row r="71" s="156" customFormat="1" ht="16.95" customHeight="1" spans="1:5">
      <c r="A71" s="170">
        <v>59909</v>
      </c>
      <c r="B71" s="172" t="s">
        <v>1408</v>
      </c>
      <c r="C71" s="169">
        <f t="shared" si="10"/>
        <v>0</v>
      </c>
      <c r="D71" s="169">
        <v>0</v>
      </c>
      <c r="E71" s="169">
        <v>0</v>
      </c>
    </row>
    <row r="72" s="156" customFormat="1" ht="16.95" customHeight="1" spans="1:5">
      <c r="A72" s="170">
        <v>59910</v>
      </c>
      <c r="B72" s="172" t="s">
        <v>1409</v>
      </c>
      <c r="C72" s="169">
        <f t="shared" si="10"/>
        <v>0</v>
      </c>
      <c r="D72" s="169">
        <v>0</v>
      </c>
      <c r="E72" s="169">
        <v>0</v>
      </c>
    </row>
    <row r="73" s="156" customFormat="1" ht="16.95" customHeight="1" spans="1:5">
      <c r="A73" s="170">
        <v>59999</v>
      </c>
      <c r="B73" s="172" t="s">
        <v>1321</v>
      </c>
      <c r="C73" s="169">
        <f t="shared" si="10"/>
        <v>8186</v>
      </c>
      <c r="D73" s="169">
        <v>8186</v>
      </c>
      <c r="E73" s="169">
        <v>0</v>
      </c>
    </row>
  </sheetData>
  <mergeCells count="5">
    <mergeCell ref="A1:E1"/>
    <mergeCell ref="A5:B5"/>
    <mergeCell ref="A3:A4"/>
    <mergeCell ref="B3:B4"/>
    <mergeCell ref="C3:C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workbookViewId="0">
      <selection activeCell="C5" sqref="C5"/>
    </sheetView>
  </sheetViews>
  <sheetFormatPr defaultColWidth="36.875" defaultRowHeight="17" customHeight="1" outlineLevelCol="2"/>
  <cols>
    <col min="1" max="1" width="9.75" customWidth="1"/>
    <col min="2" max="2" width="41" customWidth="1"/>
    <col min="3" max="3" width="23" customWidth="1"/>
    <col min="4" max="16384" width="36.875" customWidth="1"/>
  </cols>
  <sheetData>
    <row r="1" ht="45" customHeight="1" spans="1:3">
      <c r="A1" s="145" t="s">
        <v>1410</v>
      </c>
      <c r="B1" s="145"/>
      <c r="C1" s="145"/>
    </row>
    <row r="2" customHeight="1" spans="3:3">
      <c r="C2" s="144" t="s">
        <v>1411</v>
      </c>
    </row>
    <row r="3" s="144" customFormat="1" customHeight="1" spans="1:3">
      <c r="A3" s="146" t="s">
        <v>27</v>
      </c>
      <c r="B3" s="147" t="s">
        <v>1412</v>
      </c>
      <c r="C3" s="148" t="s">
        <v>29</v>
      </c>
    </row>
    <row r="4" customHeight="1" spans="1:3">
      <c r="A4" s="149"/>
      <c r="B4" s="150" t="s">
        <v>36</v>
      </c>
      <c r="C4" s="151">
        <f>C5+C12+C51</f>
        <v>277905</v>
      </c>
    </row>
    <row r="5" customHeight="1" spans="1:3">
      <c r="A5" s="149" t="s">
        <v>38</v>
      </c>
      <c r="B5" s="150" t="s">
        <v>39</v>
      </c>
      <c r="C5" s="151">
        <f>SUM(C6:C11)</f>
        <v>6808</v>
      </c>
    </row>
    <row r="6" customHeight="1" spans="1:3">
      <c r="A6" s="149" t="s">
        <v>42</v>
      </c>
      <c r="B6" s="150" t="s">
        <v>43</v>
      </c>
      <c r="C6" s="152">
        <v>384</v>
      </c>
    </row>
    <row r="7" customHeight="1" spans="1:3">
      <c r="A7" s="149" t="s">
        <v>46</v>
      </c>
      <c r="B7" s="150" t="s">
        <v>47</v>
      </c>
      <c r="C7" s="152">
        <v>1020</v>
      </c>
    </row>
    <row r="8" customHeight="1" spans="1:3">
      <c r="A8" s="149" t="s">
        <v>50</v>
      </c>
      <c r="B8" s="150" t="s">
        <v>51</v>
      </c>
      <c r="C8" s="152">
        <v>2936</v>
      </c>
    </row>
    <row r="9" customHeight="1" spans="1:3">
      <c r="A9" s="149" t="s">
        <v>52</v>
      </c>
      <c r="B9" s="150" t="s">
        <v>53</v>
      </c>
      <c r="C9" s="152">
        <v>1</v>
      </c>
    </row>
    <row r="10" customHeight="1" spans="1:3">
      <c r="A10" s="149" t="s">
        <v>54</v>
      </c>
      <c r="B10" s="150" t="s">
        <v>55</v>
      </c>
      <c r="C10" s="152">
        <v>964</v>
      </c>
    </row>
    <row r="11" customHeight="1" spans="1:3">
      <c r="A11" s="149" t="s">
        <v>56</v>
      </c>
      <c r="B11" s="150" t="s">
        <v>57</v>
      </c>
      <c r="C11" s="153">
        <v>1503</v>
      </c>
    </row>
    <row r="12" customHeight="1" spans="1:3">
      <c r="A12" s="149" t="s">
        <v>58</v>
      </c>
      <c r="B12" s="150" t="s">
        <v>59</v>
      </c>
      <c r="C12" s="151">
        <f>SUM(C13:C50)</f>
        <v>244827</v>
      </c>
    </row>
    <row r="13" customHeight="1" spans="1:3">
      <c r="A13" s="149" t="s">
        <v>60</v>
      </c>
      <c r="B13" s="150" t="s">
        <v>61</v>
      </c>
      <c r="C13" s="154">
        <v>233</v>
      </c>
    </row>
    <row r="14" customHeight="1" spans="1:3">
      <c r="A14" s="149" t="s">
        <v>62</v>
      </c>
      <c r="B14" s="150" t="s">
        <v>63</v>
      </c>
      <c r="C14" s="154">
        <v>70160</v>
      </c>
    </row>
    <row r="15" customHeight="1" spans="1:3">
      <c r="A15" s="149" t="s">
        <v>64</v>
      </c>
      <c r="B15" s="150" t="s">
        <v>65</v>
      </c>
      <c r="C15" s="154">
        <v>24181</v>
      </c>
    </row>
    <row r="16" customHeight="1" spans="1:3">
      <c r="A16" s="149" t="s">
        <v>66</v>
      </c>
      <c r="B16" s="150" t="s">
        <v>67</v>
      </c>
      <c r="C16" s="154">
        <v>2510</v>
      </c>
    </row>
    <row r="17" customHeight="1" spans="1:3">
      <c r="A17" s="149" t="s">
        <v>68</v>
      </c>
      <c r="B17" s="150" t="s">
        <v>69</v>
      </c>
      <c r="C17" s="154">
        <v>2430</v>
      </c>
    </row>
    <row r="18" customHeight="1" spans="1:3">
      <c r="A18" s="149" t="s">
        <v>70</v>
      </c>
      <c r="B18" s="150" t="s">
        <v>71</v>
      </c>
      <c r="C18" s="154">
        <v>1889</v>
      </c>
    </row>
    <row r="19" customHeight="1" spans="1:3">
      <c r="A19" s="149" t="s">
        <v>72</v>
      </c>
      <c r="B19" s="150" t="s">
        <v>73</v>
      </c>
      <c r="C19" s="154">
        <v>1662</v>
      </c>
    </row>
    <row r="20" customHeight="1" spans="1:3">
      <c r="A20" s="149" t="s">
        <v>74</v>
      </c>
      <c r="B20" s="150" t="s">
        <v>75</v>
      </c>
      <c r="C20" s="154">
        <v>10515</v>
      </c>
    </row>
    <row r="21" customHeight="1" spans="1:3">
      <c r="A21" s="149" t="s">
        <v>76</v>
      </c>
      <c r="B21" s="150" t="s">
        <v>77</v>
      </c>
      <c r="C21" s="154">
        <v>11913</v>
      </c>
    </row>
    <row r="22" customHeight="1" spans="1:3">
      <c r="A22" s="149" t="s">
        <v>78</v>
      </c>
      <c r="B22" s="150" t="s">
        <v>79</v>
      </c>
      <c r="C22" s="154">
        <v>200</v>
      </c>
    </row>
    <row r="23" customHeight="1" spans="1:3">
      <c r="A23" s="149" t="s">
        <v>80</v>
      </c>
      <c r="B23" s="150" t="s">
        <v>81</v>
      </c>
      <c r="C23" s="154">
        <v>0</v>
      </c>
    </row>
    <row r="24" customHeight="1" spans="1:3">
      <c r="A24" s="149" t="s">
        <v>82</v>
      </c>
      <c r="B24" s="150" t="s">
        <v>83</v>
      </c>
      <c r="C24" s="154">
        <v>0</v>
      </c>
    </row>
    <row r="25" customHeight="1" spans="1:3">
      <c r="A25" s="149" t="s">
        <v>84</v>
      </c>
      <c r="B25" s="150" t="s">
        <v>85</v>
      </c>
      <c r="C25" s="154">
        <v>11704</v>
      </c>
    </row>
    <row r="26" customHeight="1" spans="1:3">
      <c r="A26" s="149" t="s">
        <v>86</v>
      </c>
      <c r="B26" s="150" t="s">
        <v>87</v>
      </c>
      <c r="C26" s="154"/>
    </row>
    <row r="27" customHeight="1" spans="1:3">
      <c r="A27" s="149" t="s">
        <v>88</v>
      </c>
      <c r="B27" s="150" t="s">
        <v>89</v>
      </c>
      <c r="C27" s="154"/>
    </row>
    <row r="28" customHeight="1" spans="1:3">
      <c r="A28" s="149" t="s">
        <v>90</v>
      </c>
      <c r="B28" s="150" t="s">
        <v>91</v>
      </c>
      <c r="C28" s="154"/>
    </row>
    <row r="29" customHeight="1" spans="1:3">
      <c r="A29" s="149" t="s">
        <v>92</v>
      </c>
      <c r="B29" s="150" t="s">
        <v>93</v>
      </c>
      <c r="C29" s="154">
        <v>926</v>
      </c>
    </row>
    <row r="30" customHeight="1" spans="1:3">
      <c r="A30" s="149" t="s">
        <v>94</v>
      </c>
      <c r="B30" s="150" t="s">
        <v>95</v>
      </c>
      <c r="C30" s="154">
        <v>16560</v>
      </c>
    </row>
    <row r="31" customHeight="1" spans="1:3">
      <c r="A31" s="149" t="s">
        <v>96</v>
      </c>
      <c r="B31" s="150" t="s">
        <v>97</v>
      </c>
      <c r="C31" s="154">
        <v>127</v>
      </c>
    </row>
    <row r="32" customHeight="1" spans="1:3">
      <c r="A32" s="149" t="s">
        <v>98</v>
      </c>
      <c r="B32" s="150" t="s">
        <v>99</v>
      </c>
      <c r="C32" s="154">
        <v>777</v>
      </c>
    </row>
    <row r="33" customHeight="1" spans="1:3">
      <c r="A33" s="149" t="s">
        <v>100</v>
      </c>
      <c r="B33" s="150" t="s">
        <v>101</v>
      </c>
      <c r="C33" s="154">
        <v>24858</v>
      </c>
    </row>
    <row r="34" customHeight="1" spans="1:3">
      <c r="A34" s="149" t="s">
        <v>102</v>
      </c>
      <c r="B34" s="150" t="s">
        <v>103</v>
      </c>
      <c r="C34" s="154">
        <v>26702</v>
      </c>
    </row>
    <row r="35" customHeight="1" spans="1:3">
      <c r="A35" s="149" t="s">
        <v>104</v>
      </c>
      <c r="B35" s="150" t="s">
        <v>105</v>
      </c>
      <c r="C35" s="154">
        <v>242</v>
      </c>
    </row>
    <row r="36" customHeight="1" spans="1:3">
      <c r="A36" s="149" t="s">
        <v>106</v>
      </c>
      <c r="B36" s="150" t="s">
        <v>107</v>
      </c>
      <c r="C36" s="154">
        <v>901</v>
      </c>
    </row>
    <row r="37" customHeight="1" spans="1:3">
      <c r="A37" s="149" t="s">
        <v>108</v>
      </c>
      <c r="B37" s="150" t="s">
        <v>109</v>
      </c>
      <c r="C37" s="154">
        <v>23761</v>
      </c>
    </row>
    <row r="38" customHeight="1" spans="1:3">
      <c r="A38" s="149" t="s">
        <v>110</v>
      </c>
      <c r="B38" s="150" t="s">
        <v>111</v>
      </c>
      <c r="C38" s="154">
        <v>4912</v>
      </c>
    </row>
    <row r="39" customHeight="1" spans="1:3">
      <c r="A39" s="149" t="s">
        <v>112</v>
      </c>
      <c r="B39" s="150" t="s">
        <v>113</v>
      </c>
      <c r="C39" s="154">
        <v>10</v>
      </c>
    </row>
    <row r="40" customHeight="1" spans="1:3">
      <c r="A40" s="149" t="s">
        <v>114</v>
      </c>
      <c r="B40" s="150" t="s">
        <v>115</v>
      </c>
      <c r="C40" s="154">
        <v>503</v>
      </c>
    </row>
    <row r="41" customHeight="1" spans="1:3">
      <c r="A41" s="149" t="s">
        <v>116</v>
      </c>
      <c r="B41" s="150" t="s">
        <v>117</v>
      </c>
      <c r="C41" s="154">
        <v>56</v>
      </c>
    </row>
    <row r="42" customHeight="1" spans="1:3">
      <c r="A42" s="149" t="s">
        <v>118</v>
      </c>
      <c r="B42" s="150" t="s">
        <v>119</v>
      </c>
      <c r="C42" s="154">
        <v>1522</v>
      </c>
    </row>
    <row r="43" customHeight="1" spans="1:3">
      <c r="A43" s="149" t="s">
        <v>120</v>
      </c>
      <c r="B43" s="150" t="s">
        <v>121</v>
      </c>
      <c r="C43" s="154">
        <v>975</v>
      </c>
    </row>
    <row r="44" customHeight="1" spans="1:3">
      <c r="A44" s="149" t="s">
        <v>122</v>
      </c>
      <c r="B44" s="150" t="s">
        <v>123</v>
      </c>
      <c r="C44" s="154">
        <v>179</v>
      </c>
    </row>
    <row r="45" customHeight="1" spans="1:3">
      <c r="A45" s="149" t="s">
        <v>124</v>
      </c>
      <c r="B45" s="150" t="s">
        <v>125</v>
      </c>
      <c r="C45" s="154">
        <v>461</v>
      </c>
    </row>
    <row r="46" customHeight="1" spans="1:3">
      <c r="A46" s="149" t="s">
        <v>126</v>
      </c>
      <c r="B46" s="150" t="s">
        <v>127</v>
      </c>
      <c r="C46" s="154">
        <v>0</v>
      </c>
    </row>
    <row r="47" customHeight="1" spans="1:3">
      <c r="A47" s="149" t="s">
        <v>128</v>
      </c>
      <c r="B47" s="150" t="s">
        <v>129</v>
      </c>
      <c r="C47" s="154">
        <v>953</v>
      </c>
    </row>
    <row r="48" customHeight="1" spans="1:3">
      <c r="A48" s="149" t="s">
        <v>130</v>
      </c>
      <c r="B48" s="150" t="s">
        <v>131</v>
      </c>
      <c r="C48" s="154">
        <v>887</v>
      </c>
    </row>
    <row r="49" customHeight="1" spans="1:3">
      <c r="A49" s="149" t="s">
        <v>132</v>
      </c>
      <c r="B49" s="150" t="s">
        <v>133</v>
      </c>
      <c r="C49" s="154"/>
    </row>
    <row r="50" customHeight="1" spans="1:3">
      <c r="A50" s="149" t="s">
        <v>134</v>
      </c>
      <c r="B50" s="150" t="s">
        <v>135</v>
      </c>
      <c r="C50" s="154">
        <v>2118</v>
      </c>
    </row>
    <row r="51" customHeight="1" spans="1:3">
      <c r="A51" s="149" t="s">
        <v>136</v>
      </c>
      <c r="B51" s="150" t="s">
        <v>137</v>
      </c>
      <c r="C51" s="151">
        <f>SUM(C52:C72)</f>
        <v>26270</v>
      </c>
    </row>
    <row r="52" customHeight="1" spans="1:3">
      <c r="A52" s="149" t="s">
        <v>138</v>
      </c>
      <c r="B52" s="150" t="s">
        <v>139</v>
      </c>
      <c r="C52" s="154">
        <v>1241</v>
      </c>
    </row>
    <row r="53" customHeight="1" spans="1:3">
      <c r="A53" s="149" t="s">
        <v>140</v>
      </c>
      <c r="B53" s="150" t="s">
        <v>141</v>
      </c>
      <c r="C53" s="154">
        <v>0</v>
      </c>
    </row>
    <row r="54" customHeight="1" spans="1:3">
      <c r="A54" s="149" t="s">
        <v>142</v>
      </c>
      <c r="B54" s="150" t="s">
        <v>143</v>
      </c>
      <c r="C54" s="154">
        <v>110</v>
      </c>
    </row>
    <row r="55" customHeight="1" spans="1:3">
      <c r="A55" s="149" t="s">
        <v>144</v>
      </c>
      <c r="B55" s="150" t="s">
        <v>145</v>
      </c>
      <c r="C55" s="154">
        <v>472</v>
      </c>
    </row>
    <row r="56" customHeight="1" spans="1:3">
      <c r="A56" s="149" t="s">
        <v>146</v>
      </c>
      <c r="B56" s="150" t="s">
        <v>147</v>
      </c>
      <c r="C56" s="154">
        <v>1515</v>
      </c>
    </row>
    <row r="57" customHeight="1" spans="1:3">
      <c r="A57" s="149" t="s">
        <v>148</v>
      </c>
      <c r="B57" s="150" t="s">
        <v>149</v>
      </c>
      <c r="C57" s="154">
        <v>992</v>
      </c>
    </row>
    <row r="58" customHeight="1" spans="1:3">
      <c r="A58" s="149" t="s">
        <v>150</v>
      </c>
      <c r="B58" s="150" t="s">
        <v>151</v>
      </c>
      <c r="C58" s="154">
        <v>290</v>
      </c>
    </row>
    <row r="59" customHeight="1" spans="1:3">
      <c r="A59" s="149" t="s">
        <v>152</v>
      </c>
      <c r="B59" s="150" t="s">
        <v>153</v>
      </c>
      <c r="C59" s="154">
        <v>476</v>
      </c>
    </row>
    <row r="60" customHeight="1" spans="1:3">
      <c r="A60" s="149" t="s">
        <v>154</v>
      </c>
      <c r="B60" s="150" t="s">
        <v>155</v>
      </c>
      <c r="C60" s="154">
        <v>1075</v>
      </c>
    </row>
    <row r="61" customHeight="1" spans="1:3">
      <c r="A61" s="149" t="s">
        <v>156</v>
      </c>
      <c r="B61" s="150" t="s">
        <v>157</v>
      </c>
      <c r="C61" s="154">
        <v>2143</v>
      </c>
    </row>
    <row r="62" customHeight="1" spans="1:3">
      <c r="A62" s="149" t="s">
        <v>158</v>
      </c>
      <c r="B62" s="150" t="s">
        <v>159</v>
      </c>
      <c r="C62" s="154">
        <v>95</v>
      </c>
    </row>
    <row r="63" customHeight="1" spans="1:3">
      <c r="A63" s="149" t="s">
        <v>160</v>
      </c>
      <c r="B63" s="150" t="s">
        <v>161</v>
      </c>
      <c r="C63" s="154">
        <v>6921</v>
      </c>
    </row>
    <row r="64" customHeight="1" spans="1:3">
      <c r="A64" s="149" t="s">
        <v>162</v>
      </c>
      <c r="B64" s="150" t="s">
        <v>163</v>
      </c>
      <c r="C64" s="154">
        <v>3917</v>
      </c>
    </row>
    <row r="65" customHeight="1" spans="1:3">
      <c r="A65" s="149" t="s">
        <v>164</v>
      </c>
      <c r="B65" s="150" t="s">
        <v>165</v>
      </c>
      <c r="C65" s="154">
        <v>1922</v>
      </c>
    </row>
    <row r="66" customHeight="1" spans="1:3">
      <c r="A66" s="149" t="s">
        <v>166</v>
      </c>
      <c r="B66" s="150" t="s">
        <v>167</v>
      </c>
      <c r="C66" s="154">
        <v>416</v>
      </c>
    </row>
    <row r="67" customHeight="1" spans="1:3">
      <c r="A67" s="149" t="s">
        <v>168</v>
      </c>
      <c r="B67" s="150" t="s">
        <v>169</v>
      </c>
      <c r="C67" s="154"/>
    </row>
    <row r="68" customHeight="1" spans="1:3">
      <c r="A68" s="149" t="s">
        <v>170</v>
      </c>
      <c r="B68" s="150" t="s">
        <v>171</v>
      </c>
      <c r="C68" s="154">
        <v>1880</v>
      </c>
    </row>
    <row r="69" customHeight="1" spans="1:3">
      <c r="A69" s="149" t="s">
        <v>172</v>
      </c>
      <c r="B69" s="150" t="s">
        <v>173</v>
      </c>
      <c r="C69" s="154">
        <v>369</v>
      </c>
    </row>
    <row r="70" customHeight="1" spans="1:3">
      <c r="A70" s="149" t="s">
        <v>174</v>
      </c>
      <c r="B70" s="150" t="s">
        <v>175</v>
      </c>
      <c r="C70" s="154">
        <v>25</v>
      </c>
    </row>
    <row r="71" customHeight="1" spans="1:3">
      <c r="A71" s="149" t="s">
        <v>176</v>
      </c>
      <c r="B71" s="150" t="s">
        <v>177</v>
      </c>
      <c r="C71" s="154">
        <v>2411</v>
      </c>
    </row>
    <row r="72" customHeight="1" spans="1:3">
      <c r="A72" s="149" t="s">
        <v>178</v>
      </c>
      <c r="B72" s="150" t="s">
        <v>179</v>
      </c>
      <c r="C72" s="155">
        <v>0</v>
      </c>
    </row>
  </sheetData>
  <mergeCells count="1">
    <mergeCell ref="A1:C1"/>
  </mergeCells>
  <conditionalFormatting sqref="B16:B19">
    <cfRule type="cellIs" dxfId="0" priority="1" stopIfTrue="1" operator="equal">
      <formula>0</formula>
    </cfRule>
  </conditionalFormatting>
  <conditionalFormatting sqref="B4:B15 B20:B23 B26:B58">
    <cfRule type="cellIs" dxfId="0" priority="2" stopIfTrue="1" operator="equal">
      <formula>0</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H6" sqref="H6"/>
    </sheetView>
  </sheetViews>
  <sheetFormatPr defaultColWidth="9" defaultRowHeight="14.25"/>
  <cols>
    <col min="1" max="16384" width="9" style="1"/>
  </cols>
  <sheetData>
    <row r="1" s="1" customFormat="1" ht="39" customHeight="1" spans="1:17">
      <c r="A1" s="135" t="s">
        <v>1413</v>
      </c>
      <c r="B1" s="135"/>
      <c r="C1" s="135"/>
      <c r="D1" s="135"/>
      <c r="E1" s="135"/>
      <c r="F1" s="135"/>
      <c r="G1" s="135"/>
      <c r="H1" s="135"/>
      <c r="I1" s="135"/>
      <c r="J1" s="135"/>
      <c r="K1" s="135"/>
      <c r="L1" s="135"/>
      <c r="M1" s="135"/>
      <c r="N1" s="135"/>
      <c r="O1" s="135"/>
      <c r="P1" s="143"/>
      <c r="Q1" s="143"/>
    </row>
    <row r="2" s="1" customFormat="1" ht="20" customHeight="1" spans="1:17">
      <c r="A2" s="136"/>
      <c r="B2" s="136"/>
      <c r="C2" s="136"/>
      <c r="D2" s="136"/>
      <c r="E2" s="136"/>
      <c r="F2" s="136"/>
      <c r="G2" s="136"/>
      <c r="H2" s="136"/>
      <c r="I2" s="136"/>
      <c r="J2" s="136"/>
      <c r="K2" s="136"/>
      <c r="L2" s="136"/>
      <c r="M2" s="136"/>
      <c r="N2" s="136" t="s">
        <v>24</v>
      </c>
      <c r="O2" s="136"/>
      <c r="P2" s="143"/>
      <c r="Q2" s="143"/>
    </row>
    <row r="3" s="1" customFormat="1" ht="39" customHeight="1" spans="1:17">
      <c r="A3" s="137" t="s">
        <v>1414</v>
      </c>
      <c r="B3" s="138" t="s">
        <v>1415</v>
      </c>
      <c r="C3" s="137" t="s">
        <v>1416</v>
      </c>
      <c r="D3" s="137" t="s">
        <v>1417</v>
      </c>
      <c r="E3" s="137" t="s">
        <v>1418</v>
      </c>
      <c r="F3" s="137" t="s">
        <v>1419</v>
      </c>
      <c r="G3" s="139" t="s">
        <v>1420</v>
      </c>
      <c r="H3" s="137" t="s">
        <v>1421</v>
      </c>
      <c r="I3" s="137" t="s">
        <v>1422</v>
      </c>
      <c r="J3" s="137" t="s">
        <v>1423</v>
      </c>
      <c r="K3" s="138" t="s">
        <v>1424</v>
      </c>
      <c r="L3" s="137" t="s">
        <v>1425</v>
      </c>
      <c r="M3" s="137" t="s">
        <v>1426</v>
      </c>
      <c r="N3" s="137" t="s">
        <v>179</v>
      </c>
      <c r="O3" s="137" t="s">
        <v>1427</v>
      </c>
      <c r="P3" s="143"/>
      <c r="Q3" s="143"/>
    </row>
    <row r="4" s="1" customFormat="1" ht="39" customHeight="1" spans="1:17">
      <c r="A4" s="137"/>
      <c r="B4" s="138"/>
      <c r="C4" s="137"/>
      <c r="D4" s="137"/>
      <c r="E4" s="137"/>
      <c r="F4" s="137"/>
      <c r="G4" s="139"/>
      <c r="H4" s="137"/>
      <c r="I4" s="137"/>
      <c r="J4" s="137"/>
      <c r="K4" s="138"/>
      <c r="L4" s="137"/>
      <c r="M4" s="137"/>
      <c r="N4" s="137"/>
      <c r="O4" s="137"/>
      <c r="P4" s="143"/>
      <c r="Q4" s="143"/>
    </row>
    <row r="5" s="1" customFormat="1" ht="39" customHeight="1" spans="1:17">
      <c r="A5" s="140">
        <v>1</v>
      </c>
      <c r="B5" s="141"/>
      <c r="C5" s="140"/>
      <c r="D5" s="140"/>
      <c r="E5" s="140"/>
      <c r="F5" s="140"/>
      <c r="G5" s="140"/>
      <c r="H5" s="140"/>
      <c r="I5" s="140"/>
      <c r="J5" s="140"/>
      <c r="K5" s="141"/>
      <c r="L5" s="140"/>
      <c r="M5" s="140"/>
      <c r="N5" s="140"/>
      <c r="O5" s="140"/>
      <c r="P5" s="143"/>
      <c r="Q5" s="143"/>
    </row>
    <row r="6" s="1" customFormat="1" ht="39" customHeight="1" spans="1:17">
      <c r="A6" s="140">
        <v>2</v>
      </c>
      <c r="B6" s="141"/>
      <c r="C6" s="140"/>
      <c r="D6" s="140"/>
      <c r="E6" s="140"/>
      <c r="F6" s="140"/>
      <c r="G6" s="140"/>
      <c r="H6" s="140"/>
      <c r="I6" s="140"/>
      <c r="J6" s="140"/>
      <c r="K6" s="141"/>
      <c r="L6" s="140"/>
      <c r="M6" s="140"/>
      <c r="N6" s="140"/>
      <c r="O6" s="140"/>
      <c r="P6" s="143"/>
      <c r="Q6" s="143"/>
    </row>
    <row r="7" s="1" customFormat="1" ht="39" customHeight="1" spans="1:17">
      <c r="A7" s="140">
        <v>3</v>
      </c>
      <c r="B7" s="141"/>
      <c r="C7" s="140"/>
      <c r="D7" s="140"/>
      <c r="E7" s="140"/>
      <c r="F7" s="140"/>
      <c r="G7" s="140"/>
      <c r="H7" s="140"/>
      <c r="I7" s="140"/>
      <c r="J7" s="140"/>
      <c r="K7" s="141"/>
      <c r="L7" s="140"/>
      <c r="M7" s="140"/>
      <c r="N7" s="140"/>
      <c r="O7" s="140"/>
      <c r="P7" s="143"/>
      <c r="Q7" s="143"/>
    </row>
    <row r="8" s="1" customFormat="1" ht="39" customHeight="1" spans="1:17">
      <c r="A8" s="140">
        <v>4</v>
      </c>
      <c r="B8" s="141"/>
      <c r="C8" s="140"/>
      <c r="D8" s="140"/>
      <c r="E8" s="140"/>
      <c r="F8" s="140"/>
      <c r="G8" s="140"/>
      <c r="H8" s="140"/>
      <c r="I8" s="140"/>
      <c r="J8" s="140"/>
      <c r="K8" s="141"/>
      <c r="L8" s="140"/>
      <c r="M8" s="140"/>
      <c r="N8" s="140"/>
      <c r="O8" s="140"/>
      <c r="P8" s="143"/>
      <c r="Q8" s="143"/>
    </row>
    <row r="9" s="1" customFormat="1" ht="39" customHeight="1" spans="1:17">
      <c r="A9" s="140">
        <v>5</v>
      </c>
      <c r="B9" s="141"/>
      <c r="C9" s="140"/>
      <c r="D9" s="140"/>
      <c r="E9" s="140"/>
      <c r="F9" s="140"/>
      <c r="G9" s="140"/>
      <c r="H9" s="140"/>
      <c r="I9" s="140"/>
      <c r="J9" s="140"/>
      <c r="K9" s="141"/>
      <c r="L9" s="140"/>
      <c r="M9" s="140"/>
      <c r="N9" s="140"/>
      <c r="O9" s="140"/>
      <c r="P9" s="143"/>
      <c r="Q9" s="143"/>
    </row>
    <row r="10" s="1" customFormat="1" ht="39" customHeight="1" spans="1:17">
      <c r="A10" s="142" t="s">
        <v>1428</v>
      </c>
      <c r="B10" s="142"/>
      <c r="C10" s="142"/>
      <c r="D10" s="142"/>
      <c r="E10" s="142"/>
      <c r="F10" s="142"/>
      <c r="G10" s="142"/>
      <c r="H10" s="142"/>
      <c r="I10" s="142"/>
      <c r="J10" s="142"/>
      <c r="K10" s="142"/>
      <c r="L10" s="142"/>
      <c r="M10" s="142"/>
      <c r="N10" s="142"/>
      <c r="O10" s="142"/>
      <c r="P10" s="142"/>
      <c r="Q10" s="142"/>
    </row>
  </sheetData>
  <mergeCells count="18">
    <mergeCell ref="A1:O1"/>
    <mergeCell ref="N2:O2"/>
    <mergeCell ref="A10:Q10"/>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封面</vt:lpstr>
      <vt:lpstr>目录</vt:lpstr>
      <vt:lpstr>1一般公共预算收支总表</vt:lpstr>
      <vt:lpstr>2一般公共预算收入预算表</vt:lpstr>
      <vt:lpstr>3一般公共预算支出预算表</vt:lpstr>
      <vt:lpstr>4一般公共预算县本级支出预算表</vt:lpstr>
      <vt:lpstr>5一般公共预算县本级基本支出预算表</vt:lpstr>
      <vt:lpstr>6一般公共预算税收返还和转移支付表</vt:lpstr>
      <vt:lpstr>7专项转移支付分地区分项目表</vt:lpstr>
      <vt:lpstr>8政府一般债务限额和余额情况情况表</vt:lpstr>
      <vt:lpstr>9政府性基金收入表</vt:lpstr>
      <vt:lpstr>10政府性基金支出表</vt:lpstr>
      <vt:lpstr>11本级政府性基金支出表</vt:lpstr>
      <vt:lpstr>12政府性基金转移支付表</vt:lpstr>
      <vt:lpstr>13政府专项债务限额和余额情况表</vt:lpstr>
      <vt:lpstr>14国有资本经营预算收入表</vt:lpstr>
      <vt:lpstr>15国有资本经营预算支出表</vt:lpstr>
      <vt:lpstr>16本级国有资本经营预算支出表</vt:lpstr>
      <vt:lpstr>17国有资本经营预算转移支付表</vt:lpstr>
      <vt:lpstr>18社会保险基金预算收支总表</vt:lpstr>
      <vt:lpstr>19社会保险基金预算收入表</vt:lpstr>
      <vt:lpstr>20社会保险基金预算支出表</vt:lpstr>
      <vt:lpstr>21“三公”经费汇总表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云和山</cp:lastModifiedBy>
  <dcterms:created xsi:type="dcterms:W3CDTF">2023-02-09T01:21:00Z</dcterms:created>
  <dcterms:modified xsi:type="dcterms:W3CDTF">2025-02-21T02:23:18Z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290B264639084343B82F207FAC03B31B</vt:lpwstr>
  </property>
  <property fmtid="{D5CDD505-2E9C-101B-9397-08002B2CF9AE}" pid="3" name="KSOProductBuildVer">
    <vt:lpwstr>2052-12.1.0.20305</vt:lpwstr>
  </property>
</Properties>
</file>